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user\Desktop\H30.02.15公共下水道事業経営分析\若桜町提出\"/>
    </mc:Choice>
  </mc:AlternateContent>
  <workbookProtection workbookPassword="B319" lockStructure="1"/>
  <bookViews>
    <workbookView xWindow="0" yWindow="0" windowWidth="7470" windowHeight="238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P10" i="4"/>
  <c r="B10" i="4"/>
  <c r="AT8" i="4"/>
  <c r="W8" i="4"/>
  <c r="I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<sst xmlns="http://schemas.openxmlformats.org/spreadsheetml/2006/main" count="240" uniqueCount="125">
  <si>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</si>
  <si>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</si>
  <si>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</si>
  <si>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</si>
  <si>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</si>
  <si>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</si>
  <si>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</si>
  <si>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</si>
  <si>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</si>
  <si>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</si>
  <si>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</si>
  <si>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</si>
  <si>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</si>
  <si>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</si>
  <si>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</si>
  <si>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</si>
  <si>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</si>
  <si>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</si>
  <si>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</si>
  <si>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</si>
  <si>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</si>
  <si>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</si>
  <si>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</si>
  <si>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</si>
  <si>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</si>
  <si>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</si>
  <si>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</si>
  <si>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</si>
  <si>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</si>
  <si>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</si>
  <si>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</si>
  <si>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</si>
  <si>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</si>
  <si>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</si>
  <si>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</si>
  <si>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</si>
  <si>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</si>
  <si>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</si>
  <si>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</si>
  <si>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</si>
  <si>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</si>
  <si>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</si>
  <si>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</si>
  <si>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</si>
  <si>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</si>
  <si>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</si>
  <si>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</si>
  <si>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</si>
  <si>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</si>
  <si>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</si>
  <si>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</si>
  <si>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</si>
  <si>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</si>
  <si>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</si>
  <si>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</si>
  <si>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</si>
  <si>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</si>
  <si>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</si>
  <si>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</si>
  <si>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</si>
  <si>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</si>
  <si>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</si>
  <si>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</si>
  <si>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</si>
  <si>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</si>
  <si>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</si>
  <si>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</si>
  <si>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</si>
  <si>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</si>
  <si>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</si>
  <si>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</si>
  <si>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</si>
  <si>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</si>
  <si>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</si>
  <si>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</si>
  <si>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</si>
  <si>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</si>
  <si>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</si>
  <si>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</si>
  <si>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</si>
  <si>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</si>
  <si>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</si>
  <si>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</si>
  <si>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</si>
  <si>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</si>
  <si>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</si>
  <si>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</si>
  <si>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</si>
  <si>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</si>
  <si>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</si>
  <si>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</si>
  <si>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</si>
  <si>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</si>
  <si>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</si>
  <si>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</si>
  <si>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</si>
  <si>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</si>
  <si>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</si>
  <si>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</si>
  <si>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</si>
  <si>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</si>
  <si>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</si>
  <si>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</si>
  <si>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</si>
  <si>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</si>
  <si>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</si>
  <si>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</si>
  <si>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</si>
  <si>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</si>
  <si>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若桜町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</si>
  <si>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</si>
  <si>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</si>
  <si>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</si>
  <si>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</si>
  <si>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</si>
  <si>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</si>
  <si>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</si>
  <si>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</si>
  <si>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</si>
  <si>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</si>
  <si>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</si>
  <si>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</si>
  <si>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平成22年に管渠の改善をおこなって以降、更新はおこなわれていなかったが、平成27年度より長寿命化計画に基づく施設の更新・改修をおこなっている。</t>
    <rPh sb="1" eb="3">
      <t>ヘイセイ</t>
    </rPh>
    <rPh sb="5" eb="6">
      <t>ネン</t>
    </rPh>
    <rPh sb="7" eb="9">
      <t>カンキョ</t>
    </rPh>
    <rPh sb="10" eb="12">
      <t>カイゼン</t>
    </rPh>
    <rPh sb="18" eb="20">
      <t>イコウ</t>
    </rPh>
    <rPh sb="21" eb="23">
      <t>コウシン</t>
    </rPh>
    <rPh sb="37" eb="39">
      <t>ヘイセイ</t>
    </rPh>
    <rPh sb="41" eb="43">
      <t>ネンド</t>
    </rPh>
    <rPh sb="45" eb="49">
      <t>チョウジュミョウカ</t>
    </rPh>
    <rPh sb="49" eb="51">
      <t>ケイカク</t>
    </rPh>
    <rPh sb="52" eb="53">
      <t>モト</t>
    </rPh>
    <rPh sb="55" eb="57">
      <t>シセツ</t>
    </rPh>
    <rPh sb="58" eb="60">
      <t>コウシン</t>
    </rPh>
    <rPh sb="61" eb="63">
      <t>カイシュウ</t>
    </rPh>
    <phoneticPr fontId="7"/>
  </si>
  <si>
    <t>　今年度において経費の入力区分を見直し、計上数値の適正化をおこなったことから、収益的収支比率が急激に上昇し、単年度の収支が改善され、今後もしばらくは収支比率が比較的高い数値になることが予想される。
　また、企業債残高対事業規模比率についても、今年度の計上数値の適正化に伴い、急激に減少し改善されたが、Ｈ２７年度より長寿命化計画に伴う施設更新・改修による整備費用が新たに必要になっており、収支比率の改善が将来にわたって続いていくわけではない。
　さらに、計上数値の適正化をおこなったことによる経費回収率、汚水処理原価等が改善されたことに対しても、人口減少による使用料の減額等が予想され、継続困難であることから、適正な使用料収入確保及び汚水処理費の削減等による一層の経営改善が必要と考えられる。
　</t>
    <rPh sb="1" eb="3">
      <t>コンネン</t>
    </rPh>
    <rPh sb="3" eb="4">
      <t>ド</t>
    </rPh>
    <rPh sb="8" eb="10">
      <t>ケイヒ</t>
    </rPh>
    <rPh sb="11" eb="13">
      <t>ニュウリョク</t>
    </rPh>
    <rPh sb="13" eb="15">
      <t>クブン</t>
    </rPh>
    <rPh sb="16" eb="18">
      <t>ミナオ</t>
    </rPh>
    <rPh sb="20" eb="22">
      <t>ケイジョウ</t>
    </rPh>
    <rPh sb="22" eb="24">
      <t>スウチ</t>
    </rPh>
    <rPh sb="25" eb="28">
      <t>テキセイカ</t>
    </rPh>
    <rPh sb="47" eb="49">
      <t>キュウゲキ</t>
    </rPh>
    <rPh sb="50" eb="52">
      <t>ジョウショウ</t>
    </rPh>
    <rPh sb="79" eb="82">
      <t>ヒカクテキ</t>
    </rPh>
    <rPh sb="82" eb="83">
      <t>タカ</t>
    </rPh>
    <rPh sb="84" eb="86">
      <t>スウチ</t>
    </rPh>
    <rPh sb="143" eb="145">
      <t>カイゼン</t>
    </rPh>
    <rPh sb="267" eb="268">
      <t>タイ</t>
    </rPh>
    <rPh sb="272" eb="274">
      <t>ジンコウ</t>
    </rPh>
    <rPh sb="274" eb="276">
      <t>ゲンショウ</t>
    </rPh>
    <rPh sb="279" eb="282">
      <t>シヨウリョウ</t>
    </rPh>
    <rPh sb="283" eb="285">
      <t>ゲンガク</t>
    </rPh>
    <rPh sb="285" eb="286">
      <t>トウ</t>
    </rPh>
    <rPh sb="287" eb="289">
      <t>ヨソウ</t>
    </rPh>
    <rPh sb="292" eb="294">
      <t>ケイゾク</t>
    </rPh>
    <phoneticPr fontId="4"/>
  </si>
  <si>
    <t xml:space="preserve">　人口減少に伴い収入の減少傾向が予想されるが、長寿命化計画に基づく施設更新・改修による整備費用が増加している。
　このため、今年度の経費の入力区分見直し・計上数値の適正化に伴う収支改善に安心することなく、収入確保及び汚水処理費の削減等による一層の経営改善が必要と考えられる。
</t>
    <rPh sb="8" eb="10">
      <t>シュウニュウ</t>
    </rPh>
    <rPh sb="11" eb="13">
      <t>ゲンショウ</t>
    </rPh>
    <rPh sb="13" eb="15">
      <t>ケイコウ</t>
    </rPh>
    <rPh sb="16" eb="18">
      <t>ヨソウ</t>
    </rPh>
    <rPh sb="23" eb="27">
      <t>チョウジュミョウカ</t>
    </rPh>
    <rPh sb="27" eb="29">
      <t>ケイカク</t>
    </rPh>
    <rPh sb="30" eb="31">
      <t>モト</t>
    </rPh>
    <rPh sb="33" eb="35">
      <t>シセツ</t>
    </rPh>
    <rPh sb="35" eb="37">
      <t>コウシン</t>
    </rPh>
    <rPh sb="38" eb="40">
      <t>カイシュウ</t>
    </rPh>
    <rPh sb="43" eb="45">
      <t>セイビ</t>
    </rPh>
    <rPh sb="45" eb="47">
      <t>ヒヨウ</t>
    </rPh>
    <rPh sb="48" eb="50">
      <t>ゾウカ</t>
    </rPh>
    <rPh sb="62" eb="65">
      <t>コンネンド</t>
    </rPh>
    <rPh sb="86" eb="87">
      <t>トモナ</t>
    </rPh>
    <rPh sb="93" eb="95">
      <t>アンシン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</si>
</sst>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79141552"/>
        <c:axId val="37914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379141552"/>
        <c:axId val="379146992"/>
      </c:lineChart>
      <c:dateAx>
        <c:axId val="379141552"/>
        <c:scaling>
          <c:orientation val="minMax"/>
        </c:scaling>
        <c:delete val="1"/>
        <c:axPos val="b"/>
        <c:numFmt formatCode="ge" sourceLinked="1"/>
        <c:majorTickMark val="none"/>
        <c:minorTickMark val="none"/>
        <c:tickLblPos val="none"/>
        <c:crossAx val="379146992"/>
        <c:crosses val="autoZero"/>
        <c:auto val="1"/>
        <c:lblOffset val="100"/>
        <c:baseTimeUnit val="years"/>
      </c:dateAx>
      <c:valAx>
        <c:axId val="37914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4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37.6</c:v>
                </c:pt>
                <c:pt idx="1">
                  <c:v>39.590000000000003</c:v>
                </c:pt>
                <c:pt idx="2">
                  <c:v>39</c:v>
                </c:pt>
                <c:pt idx="3">
                  <c:v>38.14</c:v>
                </c:pt>
                <c:pt idx="4">
                  <c:v>37.33</c:v>
                </c:pt>
              </c:numCache>
            </c:numRef>
          </c:val>
        </c:ser>
        <c:dLbls>
          <c:showLegendKey val="0"/>
          <c:showVal val="0"/>
          <c:showCatName val="0"/>
          <c:showSerName val="0"/>
          <c:showPercent val="0"/>
          <c:showBubbleSize val="0"/>
        </c:dLbls>
        <c:gapWidth val="150"/>
        <c:axId val="383305984"/>
        <c:axId val="3833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383305984"/>
        <c:axId val="383300544"/>
      </c:lineChart>
      <c:dateAx>
        <c:axId val="383305984"/>
        <c:scaling>
          <c:orientation val="minMax"/>
        </c:scaling>
        <c:delete val="1"/>
        <c:axPos val="b"/>
        <c:numFmt formatCode="ge" sourceLinked="1"/>
        <c:majorTickMark val="none"/>
        <c:minorTickMark val="none"/>
        <c:tickLblPos val="none"/>
        <c:crossAx val="383300544"/>
        <c:crosses val="autoZero"/>
        <c:auto val="1"/>
        <c:lblOffset val="100"/>
        <c:baseTimeUnit val="years"/>
      </c:dateAx>
      <c:valAx>
        <c:axId val="3833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78.319999999999993</c:v>
                </c:pt>
                <c:pt idx="1">
                  <c:v>81.17</c:v>
                </c:pt>
                <c:pt idx="2">
                  <c:v>83.24</c:v>
                </c:pt>
                <c:pt idx="3">
                  <c:v>85.09</c:v>
                </c:pt>
                <c:pt idx="4">
                  <c:v>85.6</c:v>
                </c:pt>
              </c:numCache>
            </c:numRef>
          </c:val>
        </c:ser>
        <c:dLbls>
          <c:showLegendKey val="0"/>
          <c:showVal val="0"/>
          <c:showCatName val="0"/>
          <c:showSerName val="0"/>
          <c:showPercent val="0"/>
          <c:showBubbleSize val="0"/>
        </c:dLbls>
        <c:gapWidth val="150"/>
        <c:axId val="383297824"/>
        <c:axId val="3833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383297824"/>
        <c:axId val="383301088"/>
      </c:lineChart>
      <c:dateAx>
        <c:axId val="383297824"/>
        <c:scaling>
          <c:orientation val="minMax"/>
        </c:scaling>
        <c:delete val="1"/>
        <c:axPos val="b"/>
        <c:numFmt formatCode="ge" sourceLinked="1"/>
        <c:majorTickMark val="none"/>
        <c:minorTickMark val="none"/>
        <c:tickLblPos val="none"/>
        <c:crossAx val="383301088"/>
        <c:crosses val="autoZero"/>
        <c:auto val="1"/>
        <c:lblOffset val="100"/>
        <c:baseTimeUnit val="years"/>
      </c:dateAx>
      <c:valAx>
        <c:axId val="3833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41.3</c:v>
                </c:pt>
                <c:pt idx="1">
                  <c:v>41.69</c:v>
                </c:pt>
                <c:pt idx="2">
                  <c:v>43.69</c:v>
                </c:pt>
                <c:pt idx="3">
                  <c:v>44.59</c:v>
                </c:pt>
                <c:pt idx="4">
                  <c:v>96.73</c:v>
                </c:pt>
              </c:numCache>
            </c:numRef>
          </c:val>
        </c:ser>
        <c:dLbls>
          <c:showLegendKey val="0"/>
          <c:showVal val="0"/>
          <c:showCatName val="0"/>
          <c:showSerName val="0"/>
          <c:showPercent val="0"/>
          <c:showBubbleSize val="0"/>
        </c:dLbls>
        <c:gapWidth val="150"/>
        <c:axId val="379150256"/>
        <c:axId val="37914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150256"/>
        <c:axId val="379143728"/>
      </c:lineChart>
      <c:dateAx>
        <c:axId val="379150256"/>
        <c:scaling>
          <c:orientation val="minMax"/>
        </c:scaling>
        <c:delete val="1"/>
        <c:axPos val="b"/>
        <c:numFmt formatCode="ge" sourceLinked="1"/>
        <c:majorTickMark val="none"/>
        <c:minorTickMark val="none"/>
        <c:tickLblPos val="none"/>
        <c:crossAx val="379143728"/>
        <c:crosses val="autoZero"/>
        <c:auto val="1"/>
        <c:lblOffset val="100"/>
        <c:baseTimeUnit val="years"/>
      </c:dateAx>
      <c:valAx>
        <c:axId val="37914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5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142640"/>
        <c:axId val="37915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142640"/>
        <c:axId val="379151888"/>
      </c:lineChart>
      <c:dateAx>
        <c:axId val="379142640"/>
        <c:scaling>
          <c:orientation val="minMax"/>
        </c:scaling>
        <c:delete val="1"/>
        <c:axPos val="b"/>
        <c:numFmt formatCode="ge" sourceLinked="1"/>
        <c:majorTickMark val="none"/>
        <c:minorTickMark val="none"/>
        <c:tickLblPos val="none"/>
        <c:crossAx val="379151888"/>
        <c:crosses val="autoZero"/>
        <c:auto val="1"/>
        <c:lblOffset val="100"/>
        <c:baseTimeUnit val="years"/>
      </c:dateAx>
      <c:valAx>
        <c:axId val="37915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4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141008"/>
        <c:axId val="37915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141008"/>
        <c:axId val="379152976"/>
      </c:lineChart>
      <c:dateAx>
        <c:axId val="379141008"/>
        <c:scaling>
          <c:orientation val="minMax"/>
        </c:scaling>
        <c:delete val="1"/>
        <c:axPos val="b"/>
        <c:numFmt formatCode="ge" sourceLinked="1"/>
        <c:majorTickMark val="none"/>
        <c:minorTickMark val="none"/>
        <c:tickLblPos val="none"/>
        <c:crossAx val="379152976"/>
        <c:crosses val="autoZero"/>
        <c:auto val="1"/>
        <c:lblOffset val="100"/>
        <c:baseTimeUnit val="years"/>
      </c:dateAx>
      <c:valAx>
        <c:axId val="37915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4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146448"/>
        <c:axId val="37913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146448"/>
        <c:axId val="379138288"/>
      </c:lineChart>
      <c:dateAx>
        <c:axId val="379146448"/>
        <c:scaling>
          <c:orientation val="minMax"/>
        </c:scaling>
        <c:delete val="1"/>
        <c:axPos val="b"/>
        <c:numFmt formatCode="ge" sourceLinked="1"/>
        <c:majorTickMark val="none"/>
        <c:minorTickMark val="none"/>
        <c:tickLblPos val="none"/>
        <c:crossAx val="379138288"/>
        <c:crosses val="autoZero"/>
        <c:auto val="1"/>
        <c:lblOffset val="100"/>
        <c:baseTimeUnit val="years"/>
      </c:dateAx>
      <c:valAx>
        <c:axId val="37913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14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0630512"/>
        <c:axId val="17063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30512"/>
        <c:axId val="170631056"/>
      </c:lineChart>
      <c:dateAx>
        <c:axId val="170630512"/>
        <c:scaling>
          <c:orientation val="minMax"/>
        </c:scaling>
        <c:delete val="1"/>
        <c:axPos val="b"/>
        <c:numFmt formatCode="ge" sourceLinked="1"/>
        <c:majorTickMark val="none"/>
        <c:minorTickMark val="none"/>
        <c:tickLblPos val="none"/>
        <c:crossAx val="170631056"/>
        <c:crosses val="autoZero"/>
        <c:auto val="1"/>
        <c:lblOffset val="100"/>
        <c:baseTimeUnit val="years"/>
      </c:dateAx>
      <c:valAx>
        <c:axId val="17063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3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1389.13</c:v>
                </c:pt>
                <c:pt idx="1">
                  <c:v>1120.79</c:v>
                </c:pt>
                <c:pt idx="2">
                  <c:v>1200.1199999999999</c:v>
                </c:pt>
                <c:pt idx="3">
                  <c:v>1120.53</c:v>
                </c:pt>
                <c:pt idx="4">
                  <c:v>567.19000000000005</c:v>
                </c:pt>
              </c:numCache>
            </c:numRef>
          </c:val>
        </c:ser>
        <c:dLbls>
          <c:showLegendKey val="0"/>
          <c:showVal val="0"/>
          <c:showCatName val="0"/>
          <c:showSerName val="0"/>
          <c:showPercent val="0"/>
          <c:showBubbleSize val="0"/>
        </c:dLbls>
        <c:gapWidth val="150"/>
        <c:axId val="170619632"/>
        <c:axId val="17005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70619632"/>
        <c:axId val="170059344"/>
      </c:lineChart>
      <c:dateAx>
        <c:axId val="170619632"/>
        <c:scaling>
          <c:orientation val="minMax"/>
        </c:scaling>
        <c:delete val="1"/>
        <c:axPos val="b"/>
        <c:numFmt formatCode="ge" sourceLinked="1"/>
        <c:majorTickMark val="none"/>
        <c:minorTickMark val="none"/>
        <c:tickLblPos val="none"/>
        <c:crossAx val="170059344"/>
        <c:crosses val="autoZero"/>
        <c:auto val="1"/>
        <c:lblOffset val="100"/>
        <c:baseTimeUnit val="years"/>
      </c:dateAx>
      <c:valAx>
        <c:axId val="17005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45</c:v>
                </c:pt>
                <c:pt idx="1">
                  <c:v>48.14</c:v>
                </c:pt>
                <c:pt idx="2">
                  <c:v>43.35</c:v>
                </c:pt>
                <c:pt idx="3">
                  <c:v>47.27</c:v>
                </c:pt>
                <c:pt idx="4">
                  <c:v>97.13</c:v>
                </c:pt>
              </c:numCache>
            </c:numRef>
          </c:val>
        </c:ser>
        <c:dLbls>
          <c:showLegendKey val="0"/>
          <c:showVal val="0"/>
          <c:showCatName val="0"/>
          <c:showSerName val="0"/>
          <c:showPercent val="0"/>
          <c:showBubbleSize val="0"/>
        </c:dLbls>
        <c:gapWidth val="150"/>
        <c:axId val="383291296"/>
        <c:axId val="3832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83291296"/>
        <c:axId val="383294560"/>
      </c:lineChart>
      <c:dateAx>
        <c:axId val="383291296"/>
        <c:scaling>
          <c:orientation val="minMax"/>
        </c:scaling>
        <c:delete val="1"/>
        <c:axPos val="b"/>
        <c:numFmt formatCode="ge" sourceLinked="1"/>
        <c:majorTickMark val="none"/>
        <c:minorTickMark val="none"/>
        <c:tickLblPos val="none"/>
        <c:crossAx val="383294560"/>
        <c:crosses val="autoZero"/>
        <c:auto val="1"/>
        <c:lblOffset val="100"/>
        <c:baseTimeUnit val="years"/>
      </c:dateAx>
      <c:valAx>
        <c:axId val="3832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2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318.89</c:v>
                </c:pt>
                <c:pt idx="1">
                  <c:v>286.68</c:v>
                </c:pt>
                <c:pt idx="2">
                  <c:v>320.37</c:v>
                </c:pt>
                <c:pt idx="3">
                  <c:v>303.20999999999998</c:v>
                </c:pt>
                <c:pt idx="4">
                  <c:v>152.06</c:v>
                </c:pt>
              </c:numCache>
            </c:numRef>
          </c:val>
        </c:ser>
        <c:dLbls>
          <c:showLegendKey val="0"/>
          <c:showVal val="0"/>
          <c:showCatName val="0"/>
          <c:showSerName val="0"/>
          <c:showPercent val="0"/>
          <c:showBubbleSize val="0"/>
        </c:dLbls>
        <c:gapWidth val="150"/>
        <c:axId val="383304352"/>
        <c:axId val="3832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383304352"/>
        <c:axId val="383299456"/>
      </c:lineChart>
      <c:dateAx>
        <c:axId val="383304352"/>
        <c:scaling>
          <c:orientation val="minMax"/>
        </c:scaling>
        <c:delete val="1"/>
        <c:axPos val="b"/>
        <c:numFmt formatCode="ge" sourceLinked="1"/>
        <c:majorTickMark val="none"/>
        <c:minorTickMark val="none"/>
        <c:tickLblPos val="none"/>
        <c:crossAx val="383299456"/>
        <c:crosses val="autoZero"/>
        <c:auto val="1"/>
        <c:lblOffset val="100"/>
        <c:baseTimeUnit val="years"/>
      </c:dateAx>
      <c:valAx>
        <c:axId val="3832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3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 zoomScaleNormal="100" workbookViewId="0">
      <selection activeCell="CD75" sqref="CD7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鳥取県　若桜町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9">
        <f>データ!S6</f>
        <v>3432</v>
      </c>
      <c r="AM8" s="69"/>
      <c r="AN8" s="69"/>
      <c r="AO8" s="69"/>
      <c r="AP8" s="69"/>
      <c r="AQ8" s="69"/>
      <c r="AR8" s="69"/>
      <c r="AS8" s="69"/>
      <c r="AT8" s="68">
        <f>データ!T6</f>
        <v>199.18</v>
      </c>
      <c r="AU8" s="68"/>
      <c r="AV8" s="68"/>
      <c r="AW8" s="68"/>
      <c r="AX8" s="68"/>
      <c r="AY8" s="68"/>
      <c r="AZ8" s="68"/>
      <c r="BA8" s="68"/>
      <c r="BB8" s="68">
        <f>データ!U6</f>
        <v>17.23</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80.42</v>
      </c>
      <c r="Q10" s="68"/>
      <c r="R10" s="68"/>
      <c r="S10" s="68"/>
      <c r="T10" s="68"/>
      <c r="U10" s="68"/>
      <c r="V10" s="68"/>
      <c r="W10" s="68">
        <f>データ!Q6</f>
        <v>100</v>
      </c>
      <c r="X10" s="68"/>
      <c r="Y10" s="68"/>
      <c r="Z10" s="68"/>
      <c r="AA10" s="68"/>
      <c r="AB10" s="68"/>
      <c r="AC10" s="68"/>
      <c r="AD10" s="69">
        <f>データ!R6</f>
        <v>3780</v>
      </c>
      <c r="AE10" s="69"/>
      <c r="AF10" s="69"/>
      <c r="AG10" s="69"/>
      <c r="AH10" s="69"/>
      <c r="AI10" s="69"/>
      <c r="AJ10" s="69"/>
      <c r="AK10" s="2"/>
      <c r="AL10" s="69">
        <f>データ!V6</f>
        <v>2743</v>
      </c>
      <c r="AM10" s="69"/>
      <c r="AN10" s="69"/>
      <c r="AO10" s="69"/>
      <c r="AP10" s="69"/>
      <c r="AQ10" s="69"/>
      <c r="AR10" s="69"/>
      <c r="AS10" s="69"/>
      <c r="AT10" s="68">
        <f>データ!W6</f>
        <v>1.26</v>
      </c>
      <c r="AU10" s="68"/>
      <c r="AV10" s="68"/>
      <c r="AW10" s="68"/>
      <c r="AX10" s="68"/>
      <c r="AY10" s="68"/>
      <c r="AZ10" s="68"/>
      <c r="BA10" s="68"/>
      <c r="BB10" s="68">
        <f>データ!X6</f>
        <v>2176.98</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122</v>
      </c>
      <c r="BM47" s="85"/>
      <c r="BN47" s="85"/>
      <c r="BO47" s="85"/>
      <c r="BP47" s="85"/>
      <c r="BQ47" s="85"/>
      <c r="BR47" s="85"/>
      <c r="BS47" s="85"/>
      <c r="BT47" s="85"/>
      <c r="BU47" s="85"/>
      <c r="BV47" s="85"/>
      <c r="BW47" s="85"/>
      <c r="BX47" s="85"/>
      <c r="BY47" s="85"/>
      <c r="BZ47" s="86"/>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84"/>
      <c r="BM56" s="85"/>
      <c r="BN56" s="85"/>
      <c r="BO56" s="85"/>
      <c r="BP56" s="85"/>
      <c r="BQ56" s="85"/>
      <c r="BR56" s="85"/>
      <c r="BS56" s="85"/>
      <c r="BT56" s="85"/>
      <c r="BU56" s="85"/>
      <c r="BV56" s="85"/>
      <c r="BW56" s="85"/>
      <c r="BX56" s="85"/>
      <c r="BY56" s="85"/>
      <c r="BZ56" s="86"/>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84"/>
      <c r="BM57" s="85"/>
      <c r="BN57" s="85"/>
      <c r="BO57" s="85"/>
      <c r="BP57" s="85"/>
      <c r="BQ57" s="85"/>
      <c r="BR57" s="85"/>
      <c r="BS57" s="85"/>
      <c r="BT57" s="85"/>
      <c r="BU57" s="85"/>
      <c r="BV57" s="85"/>
      <c r="BW57" s="85"/>
      <c r="BX57" s="85"/>
      <c r="BY57" s="85"/>
      <c r="BZ57" s="86"/>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124</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313254</v>
      </c>
      <c r="D6" s="33">
        <f t="shared" si="3"/>
        <v>47</v>
      </c>
      <c r="E6" s="33">
        <f t="shared" si="3"/>
        <v>17</v>
      </c>
      <c r="F6" s="33">
        <f t="shared" si="3"/>
        <v>4</v>
      </c>
      <c r="G6" s="33">
        <f t="shared" si="3"/>
        <v>0</v>
      </c>
      <c r="H6" s="33" t="str">
        <f t="shared" si="3"/>
        <v>鳥取県　若桜町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80.42</v>
      </c>
      <c r="Q6" s="34">
        <f t="shared" si="3"/>
        <v>100</v>
      </c>
      <c r="R6" s="34">
        <f t="shared" si="3"/>
        <v>3780</v>
      </c>
      <c r="S6" s="34">
        <f t="shared" si="3"/>
        <v>3432</v>
      </c>
      <c r="T6" s="34">
        <f t="shared" si="3"/>
        <v>199.18</v>
      </c>
      <c r="U6" s="34">
        <f t="shared" si="3"/>
        <v>17.23</v>
      </c>
      <c r="V6" s="34">
        <f t="shared" si="3"/>
        <v>2743</v>
      </c>
      <c r="W6" s="34">
        <f t="shared" si="3"/>
        <v>1.26</v>
      </c>
      <c r="X6" s="34">
        <f t="shared" si="3"/>
        <v>2176.98</v>
      </c>
      <c r="Y6" s="35">
        <f>IF(Y7="",NA(),Y7)</f>
        <v>41.3</v>
      </c>
      <c r="Z6" s="35">
        <f t="shared" ref="Z6:AH6" si="4">IF(Z7="",NA(),Z7)</f>
        <v>41.69</v>
      </c>
      <c r="AA6" s="35">
        <f t="shared" si="4"/>
        <v>43.69</v>
      </c>
      <c r="AB6" s="35">
        <f t="shared" si="4"/>
        <v>44.59</v>
      </c>
      <c r="AC6" s="35">
        <f t="shared" si="4"/>
        <v>96.73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1389.13</v>
      </c>
      <c r="BG6" s="35">
        <f t="shared" ref="BG6:BO6" si="7">IF(BG7="",NA(),BG7)</f>
        <v>1120.79</v>
      </c>
      <c r="BH6" s="35">
        <f t="shared" si="7"/>
        <v>1200.1199999999999</v>
      </c>
      <c r="BI6" s="35">
        <f t="shared" si="7"/>
        <v>1120.53</v>
      </c>
      <c r="BJ6" s="35">
        <f t="shared" si="7"/>
        <v>567.19000000000005</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45</v>
      </c>
      <c r="BR6" s="35">
        <f t="shared" ref="BR6:BZ6" si="8">IF(BR7="",NA(),BR7)</f>
        <v>48.14</v>
      </c>
      <c r="BS6" s="35">
        <f t="shared" si="8"/>
        <v>43.35</v>
      </c>
      <c r="BT6" s="35">
        <f t="shared" si="8"/>
        <v>47.27</v>
      </c>
      <c r="BU6" s="35">
        <f t="shared" si="8"/>
        <v>97.13</v>
      </c>
      <c r="BV6" s="35">
        <f t="shared" si="8"/>
        <v>51.73</v>
      </c>
      <c r="BW6" s="35">
        <f t="shared" si="8"/>
        <v>64.63</v>
      </c>
      <c r="BX6" s="35">
        <f t="shared" si="8"/>
        <v>66.56</v>
      </c>
      <c r="BY6" s="35">
        <f t="shared" si="8"/>
        <v>66.22</v>
      </c>
      <c r="BZ6" s="35">
        <f t="shared" si="8"/>
        <v>69.87</v>
      </c>
      <c r="CA6" s="34" t="str">
        <f>IF(CA7="","",IF(CA7="-","【-】","【"&amp;SUBSTITUTE(TEXT(CA7,"#,##0.00"),"-","△")&amp;"】"))</f>
        <v>【69.80】</v>
      </c>
      <c r="CB6" s="35">
        <f>IF(CB7="",NA(),CB7)</f>
        <v>318.89</v>
      </c>
      <c r="CC6" s="35">
        <f t="shared" ref="CC6:CK6" si="9">IF(CC7="",NA(),CC7)</f>
        <v>286.68</v>
      </c>
      <c r="CD6" s="35">
        <f t="shared" si="9"/>
        <v>320.37</v>
      </c>
      <c r="CE6" s="35">
        <f t="shared" si="9"/>
        <v>303.20999999999998</v>
      </c>
      <c r="CF6" s="35">
        <f t="shared" si="9"/>
        <v>152.06</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37.6</v>
      </c>
      <c r="CN6" s="35">
        <f t="shared" ref="CN6:CV6" si="10">IF(CN7="",NA(),CN7)</f>
        <v>39.590000000000003</v>
      </c>
      <c r="CO6" s="35">
        <f t="shared" si="10"/>
        <v>39</v>
      </c>
      <c r="CP6" s="35">
        <f t="shared" si="10"/>
        <v>38.14</v>
      </c>
      <c r="CQ6" s="35">
        <f t="shared" si="10"/>
        <v>37.33</v>
      </c>
      <c r="CR6" s="35">
        <f t="shared" si="10"/>
        <v>36.67</v>
      </c>
      <c r="CS6" s="35">
        <f t="shared" si="10"/>
        <v>43.65</v>
      </c>
      <c r="CT6" s="35">
        <f t="shared" si="10"/>
        <v>43.58</v>
      </c>
      <c r="CU6" s="35">
        <f t="shared" si="10"/>
        <v>41.35</v>
      </c>
      <c r="CV6" s="35">
        <f t="shared" si="10"/>
        <v>42.9</v>
      </c>
      <c r="CW6" s="34" t="str">
        <f>IF(CW7="","",IF(CW7="-","【-】","【"&amp;SUBSTITUTE(TEXT(CW7,"#,##0.00"),"-","△")&amp;"】"))</f>
        <v>【42.17】</v>
      </c>
      <c r="CX6" s="35">
        <f>IF(CX7="",NA(),CX7)</f>
        <v>78.319999999999993</v>
      </c>
      <c r="CY6" s="35">
        <f t="shared" ref="CY6:DG6" si="11">IF(CY7="",NA(),CY7)</f>
        <v>81.17</v>
      </c>
      <c r="CZ6" s="35">
        <f t="shared" si="11"/>
        <v>83.24</v>
      </c>
      <c r="DA6" s="35">
        <f t="shared" si="11"/>
        <v>85.09</v>
      </c>
      <c r="DB6" s="35">
        <f t="shared" si="11"/>
        <v>85.6</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313254</v>
      </c>
      <c r="D7" s="37">
        <v>47</v>
      </c>
      <c r="E7" s="37">
        <v>17</v>
      </c>
      <c r="F7" s="37">
        <v>4</v>
      </c>
      <c r="G7" s="37">
        <v>0</v>
      </c>
      <c r="H7" s="37" t="s">
        <v>109</v>
      </c>
      <c r="I7" s="37" t="s">
        <v>110</v>
      </c>
      <c r="J7" s="37" t="s">
        <v>111</v>
      </c>
      <c r="K7" s="37" t="s">
        <v>112</v>
      </c>
      <c r="L7" s="37" t="s">
        <v>113</v>
      </c>
      <c r="M7" s="37"/>
      <c r="N7" s="38" t="s">
        <v>114</v>
      </c>
      <c r="O7" s="38" t="s">
        <v>115</v>
      </c>
      <c r="P7" s="38">
        <v>80.42</v>
      </c>
      <c r="Q7" s="38">
        <v>100</v>
      </c>
      <c r="R7" s="38">
        <v>3780</v>
      </c>
      <c r="S7" s="38">
        <v>3432</v>
      </c>
      <c r="T7" s="38">
        <v>199.18</v>
      </c>
      <c r="U7" s="38">
        <v>17.23</v>
      </c>
      <c r="V7" s="38">
        <v>2743</v>
      </c>
      <c r="W7" s="38">
        <v>1.26</v>
      </c>
      <c r="X7" s="38">
        <v>2176.98</v>
      </c>
      <c r="Y7" s="38">
        <v>41.3</v>
      </c>
      <c r="Z7" s="38">
        <v>41.69</v>
      </c>
      <c r="AA7" s="38">
        <v>43.69</v>
      </c>
      <c r="AB7" s="38">
        <v>44.59</v>
      </c>
      <c r="AC7" s="38">
        <v>96.73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1389.13</v>
      </c>
      <c r="BG7" s="38">
        <v>1120.79</v>
      </c>
      <c r="BH7" s="38">
        <v>1200.1199999999999</v>
      </c>
      <c r="BI7" s="38">
        <v>1120.53</v>
      </c>
      <c r="BJ7" s="38">
        <v>567.19000000000005</v>
      </c>
      <c r="BK7" s="38">
        <v>1716.82</v>
      </c>
      <c r="BL7" s="38">
        <v>1569.13</v>
      </c>
      <c r="BM7" s="38">
        <v>1436</v>
      </c>
      <c r="BN7" s="38">
        <v>1434.89</v>
      </c>
      <c r="BO7" s="38">
        <v>1298.9100000000001</v>
      </c>
      <c r="BP7" s="38">
        <v>1348.09</v>
      </c>
      <c r="BQ7" s="38">
        <v>45</v>
      </c>
      <c r="BR7" s="38">
        <v>48.14</v>
      </c>
      <c r="BS7" s="38">
        <v>43.35</v>
      </c>
      <c r="BT7" s="38">
        <v>47.27</v>
      </c>
      <c r="BU7" s="38">
        <v>97.13</v>
      </c>
      <c r="BV7" s="38">
        <v>51.73</v>
      </c>
      <c r="BW7" s="38">
        <v>64.63</v>
      </c>
      <c r="BX7" s="38">
        <v>66.56</v>
      </c>
      <c r="BY7" s="38">
        <v>66.22</v>
      </c>
      <c r="BZ7" s="38">
        <v>69.87</v>
      </c>
      <c r="CA7" s="38">
        <v>69.8</v>
      </c>
      <c r="CB7" s="38">
        <v>318.89</v>
      </c>
      <c r="CC7" s="38">
        <v>286.68</v>
      </c>
      <c r="CD7" s="38">
        <v>320.37</v>
      </c>
      <c r="CE7" s="38">
        <v>303.20999999999998</v>
      </c>
      <c r="CF7" s="38">
        <v>152.06</v>
      </c>
      <c r="CG7" s="38">
        <v>310.47000000000003</v>
      </c>
      <c r="CH7" s="38">
        <v>245.75</v>
      </c>
      <c r="CI7" s="38">
        <v>244.29</v>
      </c>
      <c r="CJ7" s="38">
        <v>246.72</v>
      </c>
      <c r="CK7" s="38">
        <v>234.96</v>
      </c>
      <c r="CL7" s="38">
        <v>232.54</v>
      </c>
      <c r="CM7" s="38">
        <v>37.6</v>
      </c>
      <c r="CN7" s="38">
        <v>39.590000000000003</v>
      </c>
      <c r="CO7" s="38">
        <v>39</v>
      </c>
      <c r="CP7" s="38">
        <v>38.14</v>
      </c>
      <c r="CQ7" s="38">
        <v>37.33</v>
      </c>
      <c r="CR7" s="38">
        <v>36.67</v>
      </c>
      <c r="CS7" s="38">
        <v>43.65</v>
      </c>
      <c r="CT7" s="38">
        <v>43.58</v>
      </c>
      <c r="CU7" s="38">
        <v>41.35</v>
      </c>
      <c r="CV7" s="38">
        <v>42.9</v>
      </c>
      <c r="CW7" s="38">
        <v>42.17</v>
      </c>
      <c r="CX7" s="38">
        <v>78.319999999999993</v>
      </c>
      <c r="CY7" s="38">
        <v>81.17</v>
      </c>
      <c r="CZ7" s="38">
        <v>83.24</v>
      </c>
      <c r="DA7" s="38">
        <v>85.09</v>
      </c>
      <c r="DB7" s="38">
        <v>85.6</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若桜町</cp:lastModifiedBy>
  <cp:lastPrinted>2018-02-14T09:33:30Z</cp:lastPrinted>
  <dcterms:created xsi:type="dcterms:W3CDTF">2017-12-25T02:21:21Z</dcterms:created>
  <dcterms:modified xsi:type="dcterms:W3CDTF">2018-02-14T09:34:42Z</dcterms:modified>
  <cp:category/>
</cp:coreProperties>
</file>