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user\Desktop\H30.02.15公共下水道事業経営分析\若桜町提出\"/>
    </mc:Choice>
  </mc:AlternateContent>
  <workbookProtection workbookPassword="B319" lockStructure="1"/>
  <bookViews>
    <workbookView xWindow="0" yWindow="0" windowWidth="7470" windowHeight="238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AL10" i="4"/>
  <c r="AD10" i="4"/>
  <c r="P10" i="4"/>
  <c r="B10" i="4"/>
  <c r="AT8" i="4"/>
  <c r="W8" i="4"/>
  <c r="I8" i="4"/>
  <c r="B8" i="4"/>
  <c r="B6"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<sst xmlns="http://schemas.openxmlformats.org/spreadsheetml/2006/main" count="240" uniqueCount="125">
  <si>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</si>
  <si>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</si>
  <si>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</si>
  <si>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</si>
  <si>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</si>
  <si>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</si>
  <si>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</si>
  <si>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</si>
  <si>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</si>
  <si>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</si>
  <si>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</si>
  <si>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</si>
  <si>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</si>
  <si>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</si>
  <si>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</si>
  <si>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</si>
  <si>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</si>
  <si>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</si>
  <si>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</si>
  <si>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</si>
  <si>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</si>
  <si>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</si>
  <si>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</si>
  <si>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</si>
  <si>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</si>
  <si>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</si>
  <si>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</si>
  <si>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</si>
  <si>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</si>
  <si>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</si>
  <si>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</si>
  <si>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</si>
  <si>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</si>
  <si>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</si>
  <si>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</si>
  <si>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</si>
  <si>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</si>
  <si>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</si>
  <si>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</si>
  <si>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</si>
  <si>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</si>
  <si>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</si>
  <si>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</si>
  <si>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</si>
  <si>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</si>
  <si>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</si>
  <si>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</si>
  <si>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</si>
  <si>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</si>
  <si>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</si>
  <si>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</si>
  <si>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</si>
  <si>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</si>
  <si>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</si>
  <si>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</si>
  <si>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</si>
  <si>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</si>
  <si>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</si>
  <si>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</si>
  <si>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</si>
  <si>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</si>
  <si>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</si>
  <si>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</si>
  <si>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</si>
  <si>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</si>
  <si>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</si>
  <si>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</si>
  <si>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</si>
  <si>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</si>
  <si>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</si>
  <si>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</si>
  <si>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</si>
  <si>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</si>
  <si>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</si>
  <si>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</si>
  <si>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</si>
  <si>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</si>
  <si>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</si>
  <si>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</si>
  <si>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</si>
  <si>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</si>
  <si>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</si>
  <si>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</si>
  <si>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</si>
  <si>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</si>
  <si>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</si>
  <si>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</si>
  <si>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</si>
  <si>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</si>
  <si>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</si>
  <si>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</si>
  <si>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</si>
  <si>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</si>
  <si>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</si>
  <si>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</si>
  <si>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</si>
  <si>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</si>
  <si>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</si>
  <si>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</si>
  <si>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</si>
  <si>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</si>
  <si>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</si>
  <si>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</si>
  <si>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</si>
  <si>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</si>
  <si>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</si>
  <si>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</si>
  <si>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</si>
  <si>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</si>
  <si>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鳥取県　若桜町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</si>
  <si>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</si>
  <si>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</si>
  <si>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</si>
  <si>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</si>
  <si>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</si>
  <si>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</si>
  <si>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</si>
  <si>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</si>
  <si>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</si>
  <si>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</si>
  <si>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</si>
  <si>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</si>
  <si>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平成22年に管渠の改善をおこなって以降、更新はおこなわれていなかったが、平成27年度より長寿命化計画に基づく施設の更新・改修をおこなっている。</t>
    <rPh sb="1" eb="3">
      <t>ヘイセイ</t>
    </rPh>
    <rPh sb="5" eb="6">
      <t>ネン</t>
    </rPh>
    <rPh sb="7" eb="9">
      <t>カンキョ</t>
    </rPh>
    <rPh sb="10" eb="12">
      <t>カイゼン</t>
    </rPh>
    <rPh sb="18" eb="20">
      <t>イコウ</t>
    </rPh>
    <rPh sb="21" eb="23">
      <t>コウシン</t>
    </rPh>
    <rPh sb="37" eb="39">
      <t>ヘイセイ</t>
    </rPh>
    <rPh sb="41" eb="43">
      <t>ネンド</t>
    </rPh>
    <rPh sb="45" eb="49">
      <t>チョウジュミョウカ</t>
    </rPh>
    <rPh sb="49" eb="51">
      <t>ケイカク</t>
    </rPh>
    <rPh sb="52" eb="53">
      <t>モト</t>
    </rPh>
    <rPh sb="55" eb="57">
      <t>シセツ</t>
    </rPh>
    <rPh sb="58" eb="60">
      <t>コウシン</t>
    </rPh>
    <rPh sb="61" eb="63">
      <t>カイシュウ</t>
    </rPh>
    <phoneticPr fontId="7"/>
  </si>
  <si>
    <t>　今年度において経費の入力区分を見直し、計上数値の適正化をおこなったことから、収益的収支比率が急激に上昇し、単年度の収支が改善され、今後もしばらくは収支比率が比較的高い数値になることが予想される。
　また、企業債残高対事業規模比率についても、今年度の計上数値の適正化に伴い、急激に減少し改善されたが、Ｈ２７年度より長寿命化計画に伴う施設更新・改修による整備費用が新たに必要になっており、収支比率の改善が将来にわたって続いていくわけではない。
　さらに、計上数値の適正化をおこなったことによる経費回収率、汚水処理原価等が改善されたことに対しても、人口減少による使用料の減額等が予想され、継続困難であることから、適正な使用料収入確保及び汚水処理費の削減等による一層の経営改善が必要と考えられる。
　</t>
    <rPh sb="1" eb="3">
      <t>コンネン</t>
    </rPh>
    <rPh sb="3" eb="4">
      <t>ド</t>
    </rPh>
    <rPh sb="8" eb="10">
      <t>ケイヒ</t>
    </rPh>
    <rPh sb="11" eb="13">
      <t>ニュウリョク</t>
    </rPh>
    <rPh sb="13" eb="15">
      <t>クブン</t>
    </rPh>
    <rPh sb="16" eb="18">
      <t>ミナオ</t>
    </rPh>
    <rPh sb="20" eb="22">
      <t>ケイジョウ</t>
    </rPh>
    <rPh sb="22" eb="24">
      <t>スウチ</t>
    </rPh>
    <rPh sb="25" eb="28">
      <t>テキセイカ</t>
    </rPh>
    <rPh sb="47" eb="49">
      <t>キュウゲキ</t>
    </rPh>
    <rPh sb="50" eb="52">
      <t>ジョウショウ</t>
    </rPh>
    <rPh sb="79" eb="82">
      <t>ヒカクテキ</t>
    </rPh>
    <rPh sb="82" eb="83">
      <t>タカ</t>
    </rPh>
    <rPh sb="84" eb="86">
      <t>スウチ</t>
    </rPh>
    <rPh sb="143" eb="145">
      <t>カイゼン</t>
    </rPh>
    <rPh sb="267" eb="268">
      <t>タイ</t>
    </rPh>
    <rPh sb="272" eb="274">
      <t>ジンコウ</t>
    </rPh>
    <rPh sb="274" eb="276">
      <t>ゲンショウ</t>
    </rPh>
    <rPh sb="279" eb="282">
      <t>シヨウリョウ</t>
    </rPh>
    <rPh sb="283" eb="285">
      <t>ゲンガク</t>
    </rPh>
    <rPh sb="285" eb="286">
      <t>トウ</t>
    </rPh>
    <rPh sb="287" eb="289">
      <t>ヨソウ</t>
    </rPh>
    <rPh sb="292" eb="294">
      <t>ケイゾク</t>
    </rPh>
    <phoneticPr fontId="4"/>
  </si>
  <si>
    <t xml:space="preserve">　人口減少に伴い収入の減少傾向が予想されるが、長寿命化計画に基づく施設更新・改修による整備費用が増加している。
　このため、今年度の経費の入力区分見直し・計上数値の適正化に伴う収支改善に安心することなく、収入確保及び汚水処理費の削減等による一層の経営改善が必要と考えられる。
</t>
    <rPh sb="8" eb="10">
      <t>シュウニュウ</t>
    </rPh>
    <rPh sb="11" eb="13">
      <t>ゲンショウ</t>
    </rPh>
    <rPh sb="13" eb="15">
      <t>ケイコウ</t>
    </rPh>
    <rPh sb="16" eb="18">
      <t>ヨソウ</t>
    </rPh>
    <rPh sb="23" eb="27">
      <t>チョウジュミョウカ</t>
    </rPh>
    <rPh sb="27" eb="29">
      <t>ケイカク</t>
    </rPh>
    <rPh sb="30" eb="31">
      <t>モト</t>
    </rPh>
    <rPh sb="33" eb="35">
      <t>シセツ</t>
    </rPh>
    <rPh sb="35" eb="37">
      <t>コウシン</t>
    </rPh>
    <rPh sb="38" eb="40">
      <t>カイシュウ</t>
    </rPh>
    <rPh sb="43" eb="45">
      <t>セイビ</t>
    </rPh>
    <rPh sb="45" eb="47">
      <t>ヒヨウ</t>
    </rPh>
    <rPh sb="48" eb="50">
      <t>ゾウカ</t>
    </rPh>
    <rPh sb="62" eb="65">
      <t>コンネンド</t>
    </rPh>
    <rPh sb="86" eb="87">
      <t>トモナ</t>
    </rPh>
    <rPh sb="93" eb="95">
      <t>アンシン</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</si>
</sst>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79141552"/>
        <c:axId val="37914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379141552"/>
        <c:axId val="379146992"/>
      </c:lineChart>
      <c:dateAx>
        <c:axId val="379141552"/>
        <c:scaling>
          <c:orientation val="minMax"/>
        </c:scaling>
        <c:delete val="1"/>
        <c:axPos val="b"/>
        <c:numFmt formatCode="ge" sourceLinked="1"/>
        <c:majorTickMark val="none"/>
        <c:minorTickMark val="none"/>
        <c:tickLblPos val="none"/>
        <c:crossAx val="379146992"/>
        <c:crosses val="autoZero"/>
        <c:auto val="1"/>
        <c:lblOffset val="100"/>
        <c:baseTimeUnit val="years"/>
      </c:dateAx>
      <c:valAx>
        <c:axId val="37914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14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37.6</c:v>
                </c:pt>
                <c:pt idx="1">
                  <c:v>39.590000000000003</c:v>
                </c:pt>
                <c:pt idx="2">
                  <c:v>39</c:v>
                </c:pt>
                <c:pt idx="3">
                  <c:v>38.14</c:v>
                </c:pt>
                <c:pt idx="4">
                  <c:v>37.33</c:v>
                </c:pt>
              </c:numCache>
            </c:numRef>
          </c:val>
        </c:ser>
        <c:dLbls>
          <c:showLegendKey val="0"/>
          <c:showVal val="0"/>
          <c:showCatName val="0"/>
          <c:showSerName val="0"/>
          <c:showPercent val="0"/>
          <c:showBubbleSize val="0"/>
        </c:dLbls>
        <c:gapWidth val="150"/>
        <c:axId val="383305984"/>
        <c:axId val="38330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383305984"/>
        <c:axId val="383300544"/>
      </c:lineChart>
      <c:dateAx>
        <c:axId val="383305984"/>
        <c:scaling>
          <c:orientation val="minMax"/>
        </c:scaling>
        <c:delete val="1"/>
        <c:axPos val="b"/>
        <c:numFmt formatCode="ge" sourceLinked="1"/>
        <c:majorTickMark val="none"/>
        <c:minorTickMark val="none"/>
        <c:tickLblPos val="none"/>
        <c:crossAx val="383300544"/>
        <c:crosses val="autoZero"/>
        <c:auto val="1"/>
        <c:lblOffset val="100"/>
        <c:baseTimeUnit val="years"/>
      </c:dateAx>
      <c:valAx>
        <c:axId val="38330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30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78.319999999999993</c:v>
                </c:pt>
                <c:pt idx="1">
                  <c:v>81.17</c:v>
                </c:pt>
                <c:pt idx="2">
                  <c:v>83.24</c:v>
                </c:pt>
                <c:pt idx="3">
                  <c:v>85.09</c:v>
                </c:pt>
                <c:pt idx="4">
                  <c:v>85.6</c:v>
                </c:pt>
              </c:numCache>
            </c:numRef>
          </c:val>
        </c:ser>
        <c:dLbls>
          <c:showLegendKey val="0"/>
          <c:showVal val="0"/>
          <c:showCatName val="0"/>
          <c:showSerName val="0"/>
          <c:showPercent val="0"/>
          <c:showBubbleSize val="0"/>
        </c:dLbls>
        <c:gapWidth val="150"/>
        <c:axId val="383297824"/>
        <c:axId val="38330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383297824"/>
        <c:axId val="383301088"/>
      </c:lineChart>
      <c:dateAx>
        <c:axId val="383297824"/>
        <c:scaling>
          <c:orientation val="minMax"/>
        </c:scaling>
        <c:delete val="1"/>
        <c:axPos val="b"/>
        <c:numFmt formatCode="ge" sourceLinked="1"/>
        <c:majorTickMark val="none"/>
        <c:minorTickMark val="none"/>
        <c:tickLblPos val="none"/>
        <c:crossAx val="383301088"/>
        <c:crosses val="autoZero"/>
        <c:auto val="1"/>
        <c:lblOffset val="100"/>
        <c:baseTimeUnit val="years"/>
      </c:dateAx>
      <c:valAx>
        <c:axId val="38330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29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41.3</c:v>
                </c:pt>
                <c:pt idx="1">
                  <c:v>41.69</c:v>
                </c:pt>
                <c:pt idx="2">
                  <c:v>43.69</c:v>
                </c:pt>
                <c:pt idx="3">
                  <c:v>44.59</c:v>
                </c:pt>
                <c:pt idx="4">
                  <c:v>96.73</c:v>
                </c:pt>
              </c:numCache>
            </c:numRef>
          </c:val>
        </c:ser>
        <c:dLbls>
          <c:showLegendKey val="0"/>
          <c:showVal val="0"/>
          <c:showCatName val="0"/>
          <c:showSerName val="0"/>
          <c:showPercent val="0"/>
          <c:showBubbleSize val="0"/>
        </c:dLbls>
        <c:gapWidth val="150"/>
        <c:axId val="379150256"/>
        <c:axId val="37914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9150256"/>
        <c:axId val="379143728"/>
      </c:lineChart>
      <c:dateAx>
        <c:axId val="379150256"/>
        <c:scaling>
          <c:orientation val="minMax"/>
        </c:scaling>
        <c:delete val="1"/>
        <c:axPos val="b"/>
        <c:numFmt formatCode="ge" sourceLinked="1"/>
        <c:majorTickMark val="none"/>
        <c:minorTickMark val="none"/>
        <c:tickLblPos val="none"/>
        <c:crossAx val="379143728"/>
        <c:crosses val="autoZero"/>
        <c:auto val="1"/>
        <c:lblOffset val="100"/>
        <c:baseTimeUnit val="years"/>
      </c:dateAx>
      <c:valAx>
        <c:axId val="37914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15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9142640"/>
        <c:axId val="37915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9142640"/>
        <c:axId val="379151888"/>
      </c:lineChart>
      <c:dateAx>
        <c:axId val="379142640"/>
        <c:scaling>
          <c:orientation val="minMax"/>
        </c:scaling>
        <c:delete val="1"/>
        <c:axPos val="b"/>
        <c:numFmt formatCode="ge" sourceLinked="1"/>
        <c:majorTickMark val="none"/>
        <c:minorTickMark val="none"/>
        <c:tickLblPos val="none"/>
        <c:crossAx val="379151888"/>
        <c:crosses val="autoZero"/>
        <c:auto val="1"/>
        <c:lblOffset val="100"/>
        <c:baseTimeUnit val="years"/>
      </c:dateAx>
      <c:valAx>
        <c:axId val="37915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14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9141008"/>
        <c:axId val="37915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9141008"/>
        <c:axId val="379152976"/>
      </c:lineChart>
      <c:dateAx>
        <c:axId val="379141008"/>
        <c:scaling>
          <c:orientation val="minMax"/>
        </c:scaling>
        <c:delete val="1"/>
        <c:axPos val="b"/>
        <c:numFmt formatCode="ge" sourceLinked="1"/>
        <c:majorTickMark val="none"/>
        <c:minorTickMark val="none"/>
        <c:tickLblPos val="none"/>
        <c:crossAx val="379152976"/>
        <c:crosses val="autoZero"/>
        <c:auto val="1"/>
        <c:lblOffset val="100"/>
        <c:baseTimeUnit val="years"/>
      </c:dateAx>
      <c:valAx>
        <c:axId val="37915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14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9146448"/>
        <c:axId val="37913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9146448"/>
        <c:axId val="379138288"/>
      </c:lineChart>
      <c:dateAx>
        <c:axId val="379146448"/>
        <c:scaling>
          <c:orientation val="minMax"/>
        </c:scaling>
        <c:delete val="1"/>
        <c:axPos val="b"/>
        <c:numFmt formatCode="ge" sourceLinked="1"/>
        <c:majorTickMark val="none"/>
        <c:minorTickMark val="none"/>
        <c:tickLblPos val="none"/>
        <c:crossAx val="379138288"/>
        <c:crosses val="autoZero"/>
        <c:auto val="1"/>
        <c:lblOffset val="100"/>
        <c:baseTimeUnit val="years"/>
      </c:dateAx>
      <c:valAx>
        <c:axId val="37913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14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630512"/>
        <c:axId val="17063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630512"/>
        <c:axId val="170631056"/>
      </c:lineChart>
      <c:dateAx>
        <c:axId val="170630512"/>
        <c:scaling>
          <c:orientation val="minMax"/>
        </c:scaling>
        <c:delete val="1"/>
        <c:axPos val="b"/>
        <c:numFmt formatCode="ge" sourceLinked="1"/>
        <c:majorTickMark val="none"/>
        <c:minorTickMark val="none"/>
        <c:tickLblPos val="none"/>
        <c:crossAx val="170631056"/>
        <c:crosses val="autoZero"/>
        <c:auto val="1"/>
        <c:lblOffset val="100"/>
        <c:baseTimeUnit val="years"/>
      </c:dateAx>
      <c:valAx>
        <c:axId val="17063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63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1389.13</c:v>
                </c:pt>
                <c:pt idx="1">
                  <c:v>1120.79</c:v>
                </c:pt>
                <c:pt idx="2">
                  <c:v>1200.1199999999999</c:v>
                </c:pt>
                <c:pt idx="3">
                  <c:v>1120.53</c:v>
                </c:pt>
                <c:pt idx="4">
                  <c:v>567.19000000000005</c:v>
                </c:pt>
              </c:numCache>
            </c:numRef>
          </c:val>
        </c:ser>
        <c:dLbls>
          <c:showLegendKey val="0"/>
          <c:showVal val="0"/>
          <c:showCatName val="0"/>
          <c:showSerName val="0"/>
          <c:showPercent val="0"/>
          <c:showBubbleSize val="0"/>
        </c:dLbls>
        <c:gapWidth val="150"/>
        <c:axId val="170619632"/>
        <c:axId val="17005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170619632"/>
        <c:axId val="170059344"/>
      </c:lineChart>
      <c:dateAx>
        <c:axId val="170619632"/>
        <c:scaling>
          <c:orientation val="minMax"/>
        </c:scaling>
        <c:delete val="1"/>
        <c:axPos val="b"/>
        <c:numFmt formatCode="ge" sourceLinked="1"/>
        <c:majorTickMark val="none"/>
        <c:minorTickMark val="none"/>
        <c:tickLblPos val="none"/>
        <c:crossAx val="170059344"/>
        <c:crosses val="autoZero"/>
        <c:auto val="1"/>
        <c:lblOffset val="100"/>
        <c:baseTimeUnit val="years"/>
      </c:dateAx>
      <c:valAx>
        <c:axId val="17005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61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45</c:v>
                </c:pt>
                <c:pt idx="1">
                  <c:v>48.14</c:v>
                </c:pt>
                <c:pt idx="2">
                  <c:v>43.35</c:v>
                </c:pt>
                <c:pt idx="3">
                  <c:v>47.27</c:v>
                </c:pt>
                <c:pt idx="4">
                  <c:v>97.13</c:v>
                </c:pt>
              </c:numCache>
            </c:numRef>
          </c:val>
        </c:ser>
        <c:dLbls>
          <c:showLegendKey val="0"/>
          <c:showVal val="0"/>
          <c:showCatName val="0"/>
          <c:showSerName val="0"/>
          <c:showPercent val="0"/>
          <c:showBubbleSize val="0"/>
        </c:dLbls>
        <c:gapWidth val="150"/>
        <c:axId val="383291296"/>
        <c:axId val="38329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383291296"/>
        <c:axId val="383294560"/>
      </c:lineChart>
      <c:dateAx>
        <c:axId val="383291296"/>
        <c:scaling>
          <c:orientation val="minMax"/>
        </c:scaling>
        <c:delete val="1"/>
        <c:axPos val="b"/>
        <c:numFmt formatCode="ge" sourceLinked="1"/>
        <c:majorTickMark val="none"/>
        <c:minorTickMark val="none"/>
        <c:tickLblPos val="none"/>
        <c:crossAx val="383294560"/>
        <c:crosses val="autoZero"/>
        <c:auto val="1"/>
        <c:lblOffset val="100"/>
        <c:baseTimeUnit val="years"/>
      </c:dateAx>
      <c:valAx>
        <c:axId val="38329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29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318.89</c:v>
                </c:pt>
                <c:pt idx="1">
                  <c:v>286.68</c:v>
                </c:pt>
                <c:pt idx="2">
                  <c:v>320.37</c:v>
                </c:pt>
                <c:pt idx="3">
                  <c:v>303.20999999999998</c:v>
                </c:pt>
                <c:pt idx="4">
                  <c:v>152.06</c:v>
                </c:pt>
              </c:numCache>
            </c:numRef>
          </c:val>
        </c:ser>
        <c:dLbls>
          <c:showLegendKey val="0"/>
          <c:showVal val="0"/>
          <c:showCatName val="0"/>
          <c:showSerName val="0"/>
          <c:showPercent val="0"/>
          <c:showBubbleSize val="0"/>
        </c:dLbls>
        <c:gapWidth val="150"/>
        <c:axId val="383304352"/>
        <c:axId val="38329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383304352"/>
        <c:axId val="383299456"/>
      </c:lineChart>
      <c:dateAx>
        <c:axId val="383304352"/>
        <c:scaling>
          <c:orientation val="minMax"/>
        </c:scaling>
        <c:delete val="1"/>
        <c:axPos val="b"/>
        <c:numFmt formatCode="ge" sourceLinked="1"/>
        <c:majorTickMark val="none"/>
        <c:minorTickMark val="none"/>
        <c:tickLblPos val="none"/>
        <c:crossAx val="383299456"/>
        <c:crosses val="autoZero"/>
        <c:auto val="1"/>
        <c:lblOffset val="100"/>
        <c:baseTimeUnit val="years"/>
      </c:dateAx>
      <c:valAx>
        <c:axId val="38329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30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4" zoomScaleNormal="100" workbookViewId="0">
      <selection activeCell="CD75" sqref="CD7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鳥取県　若桜町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4"/>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
        <v>121</v>
      </c>
      <c r="AE8" s="73"/>
      <c r="AF8" s="73"/>
      <c r="AG8" s="73"/>
      <c r="AH8" s="73"/>
      <c r="AI8" s="73"/>
      <c r="AJ8" s="73"/>
      <c r="AK8" s="4"/>
      <c r="AL8" s="69">
        <f>データ!S6</f>
        <v>3432</v>
      </c>
      <c r="AM8" s="69"/>
      <c r="AN8" s="69"/>
      <c r="AO8" s="69"/>
      <c r="AP8" s="69"/>
      <c r="AQ8" s="69"/>
      <c r="AR8" s="69"/>
      <c r="AS8" s="69"/>
      <c r="AT8" s="68">
        <f>データ!T6</f>
        <v>199.18</v>
      </c>
      <c r="AU8" s="68"/>
      <c r="AV8" s="68"/>
      <c r="AW8" s="68"/>
      <c r="AX8" s="68"/>
      <c r="AY8" s="68"/>
      <c r="AZ8" s="68"/>
      <c r="BA8" s="68"/>
      <c r="BB8" s="68">
        <f>データ!U6</f>
        <v>17.23</v>
      </c>
      <c r="BC8" s="68"/>
      <c r="BD8" s="68"/>
      <c r="BE8" s="68"/>
      <c r="BF8" s="68"/>
      <c r="BG8" s="68"/>
      <c r="BH8" s="68"/>
      <c r="BI8" s="68"/>
      <c r="BJ8" s="4"/>
      <c r="BK8" s="4"/>
      <c r="BL8" s="70" t="s">
        <v>10</v>
      </c>
      <c r="BM8" s="71"/>
      <c r="BN8" s="8" t="s">
        <v>11</v>
      </c>
      <c r="BO8" s="9"/>
      <c r="BP8" s="9"/>
      <c r="BQ8" s="9"/>
      <c r="BR8" s="9"/>
      <c r="BS8" s="9"/>
      <c r="BT8" s="9"/>
      <c r="BU8" s="9"/>
      <c r="BV8" s="9"/>
      <c r="BW8" s="9"/>
      <c r="BX8" s="9"/>
      <c r="BY8" s="10"/>
    </row>
    <row r="9" spans="1:78" ht="18.75" customHeight="1">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4"/>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4"/>
      <c r="BK9" s="4"/>
      <c r="BL9" s="66" t="s">
        <v>20</v>
      </c>
      <c r="BM9" s="67"/>
      <c r="BN9" s="11" t="s">
        <v>21</v>
      </c>
      <c r="BO9" s="12"/>
      <c r="BP9" s="12"/>
      <c r="BQ9" s="12"/>
      <c r="BR9" s="12"/>
      <c r="BS9" s="12"/>
      <c r="BT9" s="12"/>
      <c r="BU9" s="12"/>
      <c r="BV9" s="12"/>
      <c r="BW9" s="12"/>
      <c r="BX9" s="12"/>
      <c r="BY9" s="13"/>
    </row>
    <row r="10" spans="1:78" ht="18.75" customHeight="1">
      <c r="A10" s="2"/>
      <c r="B10" s="68" t="str">
        <f>データ!N6</f>
        <v>-</v>
      </c>
      <c r="C10" s="68"/>
      <c r="D10" s="68"/>
      <c r="E10" s="68"/>
      <c r="F10" s="68"/>
      <c r="G10" s="68"/>
      <c r="H10" s="68"/>
      <c r="I10" s="68" t="str">
        <f>データ!O6</f>
        <v>該当数値なし</v>
      </c>
      <c r="J10" s="68"/>
      <c r="K10" s="68"/>
      <c r="L10" s="68"/>
      <c r="M10" s="68"/>
      <c r="N10" s="68"/>
      <c r="O10" s="68"/>
      <c r="P10" s="68">
        <f>データ!P6</f>
        <v>80.42</v>
      </c>
      <c r="Q10" s="68"/>
      <c r="R10" s="68"/>
      <c r="S10" s="68"/>
      <c r="T10" s="68"/>
      <c r="U10" s="68"/>
      <c r="V10" s="68"/>
      <c r="W10" s="68">
        <f>データ!Q6</f>
        <v>100</v>
      </c>
      <c r="X10" s="68"/>
      <c r="Y10" s="68"/>
      <c r="Z10" s="68"/>
      <c r="AA10" s="68"/>
      <c r="AB10" s="68"/>
      <c r="AC10" s="68"/>
      <c r="AD10" s="69">
        <f>データ!R6</f>
        <v>3780</v>
      </c>
      <c r="AE10" s="69"/>
      <c r="AF10" s="69"/>
      <c r="AG10" s="69"/>
      <c r="AH10" s="69"/>
      <c r="AI10" s="69"/>
      <c r="AJ10" s="69"/>
      <c r="AK10" s="2"/>
      <c r="AL10" s="69">
        <f>データ!V6</f>
        <v>2743</v>
      </c>
      <c r="AM10" s="69"/>
      <c r="AN10" s="69"/>
      <c r="AO10" s="69"/>
      <c r="AP10" s="69"/>
      <c r="AQ10" s="69"/>
      <c r="AR10" s="69"/>
      <c r="AS10" s="69"/>
      <c r="AT10" s="68">
        <f>データ!W6</f>
        <v>1.26</v>
      </c>
      <c r="AU10" s="68"/>
      <c r="AV10" s="68"/>
      <c r="AW10" s="68"/>
      <c r="AX10" s="68"/>
      <c r="AY10" s="68"/>
      <c r="AZ10" s="68"/>
      <c r="BA10" s="68"/>
      <c r="BB10" s="68">
        <f>データ!X6</f>
        <v>2176.98</v>
      </c>
      <c r="BC10" s="68"/>
      <c r="BD10" s="68"/>
      <c r="BE10" s="68"/>
      <c r="BF10" s="68"/>
      <c r="BG10" s="68"/>
      <c r="BH10" s="68"/>
      <c r="BI10" s="68"/>
      <c r="BJ10" s="2"/>
      <c r="BK10" s="2"/>
      <c r="BL10" s="58" t="s">
        <v>22</v>
      </c>
      <c r="BM10" s="5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84" t="s">
        <v>122</v>
      </c>
      <c r="BM47" s="85"/>
      <c r="BN47" s="85"/>
      <c r="BO47" s="85"/>
      <c r="BP47" s="85"/>
      <c r="BQ47" s="85"/>
      <c r="BR47" s="85"/>
      <c r="BS47" s="85"/>
      <c r="BT47" s="85"/>
      <c r="BU47" s="85"/>
      <c r="BV47" s="85"/>
      <c r="BW47" s="85"/>
      <c r="BX47" s="85"/>
      <c r="BY47" s="85"/>
      <c r="BZ47" s="86"/>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84"/>
      <c r="BM48" s="85"/>
      <c r="BN48" s="85"/>
      <c r="BO48" s="85"/>
      <c r="BP48" s="85"/>
      <c r="BQ48" s="85"/>
      <c r="BR48" s="85"/>
      <c r="BS48" s="85"/>
      <c r="BT48" s="85"/>
      <c r="BU48" s="85"/>
      <c r="BV48" s="85"/>
      <c r="BW48" s="85"/>
      <c r="BX48" s="85"/>
      <c r="BY48" s="85"/>
      <c r="BZ48" s="86"/>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84"/>
      <c r="BM49" s="85"/>
      <c r="BN49" s="85"/>
      <c r="BO49" s="85"/>
      <c r="BP49" s="85"/>
      <c r="BQ49" s="85"/>
      <c r="BR49" s="85"/>
      <c r="BS49" s="85"/>
      <c r="BT49" s="85"/>
      <c r="BU49" s="85"/>
      <c r="BV49" s="85"/>
      <c r="BW49" s="85"/>
      <c r="BX49" s="85"/>
      <c r="BY49" s="85"/>
      <c r="BZ49" s="86"/>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84"/>
      <c r="BM50" s="85"/>
      <c r="BN50" s="85"/>
      <c r="BO50" s="85"/>
      <c r="BP50" s="85"/>
      <c r="BQ50" s="85"/>
      <c r="BR50" s="85"/>
      <c r="BS50" s="85"/>
      <c r="BT50" s="85"/>
      <c r="BU50" s="85"/>
      <c r="BV50" s="85"/>
      <c r="BW50" s="85"/>
      <c r="BX50" s="85"/>
      <c r="BY50" s="85"/>
      <c r="BZ50" s="86"/>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84"/>
      <c r="BM51" s="85"/>
      <c r="BN51" s="85"/>
      <c r="BO51" s="85"/>
      <c r="BP51" s="85"/>
      <c r="BQ51" s="85"/>
      <c r="BR51" s="85"/>
      <c r="BS51" s="85"/>
      <c r="BT51" s="85"/>
      <c r="BU51" s="85"/>
      <c r="BV51" s="85"/>
      <c r="BW51" s="85"/>
      <c r="BX51" s="85"/>
      <c r="BY51" s="85"/>
      <c r="BZ51" s="86"/>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84"/>
      <c r="BM52" s="85"/>
      <c r="BN52" s="85"/>
      <c r="BO52" s="85"/>
      <c r="BP52" s="85"/>
      <c r="BQ52" s="85"/>
      <c r="BR52" s="85"/>
      <c r="BS52" s="85"/>
      <c r="BT52" s="85"/>
      <c r="BU52" s="85"/>
      <c r="BV52" s="85"/>
      <c r="BW52" s="85"/>
      <c r="BX52" s="85"/>
      <c r="BY52" s="85"/>
      <c r="BZ52" s="86"/>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84"/>
      <c r="BM53" s="85"/>
      <c r="BN53" s="85"/>
      <c r="BO53" s="85"/>
      <c r="BP53" s="85"/>
      <c r="BQ53" s="85"/>
      <c r="BR53" s="85"/>
      <c r="BS53" s="85"/>
      <c r="BT53" s="85"/>
      <c r="BU53" s="85"/>
      <c r="BV53" s="85"/>
      <c r="BW53" s="85"/>
      <c r="BX53" s="85"/>
      <c r="BY53" s="85"/>
      <c r="BZ53" s="86"/>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84"/>
      <c r="BM54" s="85"/>
      <c r="BN54" s="85"/>
      <c r="BO54" s="85"/>
      <c r="BP54" s="85"/>
      <c r="BQ54" s="85"/>
      <c r="BR54" s="85"/>
      <c r="BS54" s="85"/>
      <c r="BT54" s="85"/>
      <c r="BU54" s="85"/>
      <c r="BV54" s="85"/>
      <c r="BW54" s="85"/>
      <c r="BX54" s="85"/>
      <c r="BY54" s="85"/>
      <c r="BZ54" s="86"/>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84"/>
      <c r="BM55" s="85"/>
      <c r="BN55" s="85"/>
      <c r="BO55" s="85"/>
      <c r="BP55" s="85"/>
      <c r="BQ55" s="85"/>
      <c r="BR55" s="85"/>
      <c r="BS55" s="85"/>
      <c r="BT55" s="85"/>
      <c r="BU55" s="85"/>
      <c r="BV55" s="85"/>
      <c r="BW55" s="85"/>
      <c r="BX55" s="85"/>
      <c r="BY55" s="85"/>
      <c r="BZ55" s="86"/>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84"/>
      <c r="BM56" s="85"/>
      <c r="BN56" s="85"/>
      <c r="BO56" s="85"/>
      <c r="BP56" s="85"/>
      <c r="BQ56" s="85"/>
      <c r="BR56" s="85"/>
      <c r="BS56" s="85"/>
      <c r="BT56" s="85"/>
      <c r="BU56" s="85"/>
      <c r="BV56" s="85"/>
      <c r="BW56" s="85"/>
      <c r="BX56" s="85"/>
      <c r="BY56" s="85"/>
      <c r="BZ56" s="86"/>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84"/>
      <c r="BM57" s="85"/>
      <c r="BN57" s="85"/>
      <c r="BO57" s="85"/>
      <c r="BP57" s="85"/>
      <c r="BQ57" s="85"/>
      <c r="BR57" s="85"/>
      <c r="BS57" s="85"/>
      <c r="BT57" s="85"/>
      <c r="BU57" s="85"/>
      <c r="BV57" s="85"/>
      <c r="BW57" s="85"/>
      <c r="BX57" s="85"/>
      <c r="BY57" s="85"/>
      <c r="BZ57" s="86"/>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4"/>
      <c r="BM58" s="85"/>
      <c r="BN58" s="85"/>
      <c r="BO58" s="85"/>
      <c r="BP58" s="85"/>
      <c r="BQ58" s="85"/>
      <c r="BR58" s="85"/>
      <c r="BS58" s="85"/>
      <c r="BT58" s="85"/>
      <c r="BU58" s="85"/>
      <c r="BV58" s="85"/>
      <c r="BW58" s="85"/>
      <c r="BX58" s="85"/>
      <c r="BY58" s="85"/>
      <c r="BZ58" s="86"/>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4"/>
      <c r="BM59" s="85"/>
      <c r="BN59" s="85"/>
      <c r="BO59" s="85"/>
      <c r="BP59" s="85"/>
      <c r="BQ59" s="85"/>
      <c r="BR59" s="85"/>
      <c r="BS59" s="85"/>
      <c r="BT59" s="85"/>
      <c r="BU59" s="85"/>
      <c r="BV59" s="85"/>
      <c r="BW59" s="85"/>
      <c r="BX59" s="85"/>
      <c r="BY59" s="85"/>
      <c r="BZ59" s="86"/>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84"/>
      <c r="BM60" s="85"/>
      <c r="BN60" s="85"/>
      <c r="BO60" s="85"/>
      <c r="BP60" s="85"/>
      <c r="BQ60" s="85"/>
      <c r="BR60" s="85"/>
      <c r="BS60" s="85"/>
      <c r="BT60" s="85"/>
      <c r="BU60" s="85"/>
      <c r="BV60" s="85"/>
      <c r="BW60" s="85"/>
      <c r="BX60" s="85"/>
      <c r="BY60" s="85"/>
      <c r="BZ60" s="86"/>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84"/>
      <c r="BM61" s="85"/>
      <c r="BN61" s="85"/>
      <c r="BO61" s="85"/>
      <c r="BP61" s="85"/>
      <c r="BQ61" s="85"/>
      <c r="BR61" s="85"/>
      <c r="BS61" s="85"/>
      <c r="BT61" s="85"/>
      <c r="BU61" s="85"/>
      <c r="BV61" s="85"/>
      <c r="BW61" s="85"/>
      <c r="BX61" s="85"/>
      <c r="BY61" s="85"/>
      <c r="BZ61" s="86"/>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84"/>
      <c r="BM62" s="85"/>
      <c r="BN62" s="85"/>
      <c r="BO62" s="85"/>
      <c r="BP62" s="85"/>
      <c r="BQ62" s="85"/>
      <c r="BR62" s="85"/>
      <c r="BS62" s="85"/>
      <c r="BT62" s="85"/>
      <c r="BU62" s="85"/>
      <c r="BV62" s="85"/>
      <c r="BW62" s="85"/>
      <c r="BX62" s="85"/>
      <c r="BY62" s="85"/>
      <c r="BZ62" s="86"/>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7"/>
      <c r="BM63" s="88"/>
      <c r="BN63" s="88"/>
      <c r="BO63" s="88"/>
      <c r="BP63" s="88"/>
      <c r="BQ63" s="88"/>
      <c r="BR63" s="88"/>
      <c r="BS63" s="88"/>
      <c r="BT63" s="88"/>
      <c r="BU63" s="88"/>
      <c r="BV63" s="88"/>
      <c r="BW63" s="88"/>
      <c r="BX63" s="88"/>
      <c r="BY63" s="88"/>
      <c r="BZ63" s="89"/>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84" t="s">
        <v>124</v>
      </c>
      <c r="BM66" s="85"/>
      <c r="BN66" s="85"/>
      <c r="BO66" s="85"/>
      <c r="BP66" s="85"/>
      <c r="BQ66" s="85"/>
      <c r="BR66" s="85"/>
      <c r="BS66" s="85"/>
      <c r="BT66" s="85"/>
      <c r="BU66" s="85"/>
      <c r="BV66" s="85"/>
      <c r="BW66" s="85"/>
      <c r="BX66" s="85"/>
      <c r="BY66" s="85"/>
      <c r="BZ66" s="86"/>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84"/>
      <c r="BM67" s="85"/>
      <c r="BN67" s="85"/>
      <c r="BO67" s="85"/>
      <c r="BP67" s="85"/>
      <c r="BQ67" s="85"/>
      <c r="BR67" s="85"/>
      <c r="BS67" s="85"/>
      <c r="BT67" s="85"/>
      <c r="BU67" s="85"/>
      <c r="BV67" s="85"/>
      <c r="BW67" s="85"/>
      <c r="BX67" s="85"/>
      <c r="BY67" s="85"/>
      <c r="BZ67" s="86"/>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84"/>
      <c r="BM68" s="85"/>
      <c r="BN68" s="85"/>
      <c r="BO68" s="85"/>
      <c r="BP68" s="85"/>
      <c r="BQ68" s="85"/>
      <c r="BR68" s="85"/>
      <c r="BS68" s="85"/>
      <c r="BT68" s="85"/>
      <c r="BU68" s="85"/>
      <c r="BV68" s="85"/>
      <c r="BW68" s="85"/>
      <c r="BX68" s="85"/>
      <c r="BY68" s="85"/>
      <c r="BZ68" s="86"/>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84"/>
      <c r="BM69" s="85"/>
      <c r="BN69" s="85"/>
      <c r="BO69" s="85"/>
      <c r="BP69" s="85"/>
      <c r="BQ69" s="85"/>
      <c r="BR69" s="85"/>
      <c r="BS69" s="85"/>
      <c r="BT69" s="85"/>
      <c r="BU69" s="85"/>
      <c r="BV69" s="85"/>
      <c r="BW69" s="85"/>
      <c r="BX69" s="85"/>
      <c r="BY69" s="85"/>
      <c r="BZ69" s="86"/>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84"/>
      <c r="BM70" s="85"/>
      <c r="BN70" s="85"/>
      <c r="BO70" s="85"/>
      <c r="BP70" s="85"/>
      <c r="BQ70" s="85"/>
      <c r="BR70" s="85"/>
      <c r="BS70" s="85"/>
      <c r="BT70" s="85"/>
      <c r="BU70" s="85"/>
      <c r="BV70" s="85"/>
      <c r="BW70" s="85"/>
      <c r="BX70" s="85"/>
      <c r="BY70" s="85"/>
      <c r="BZ70" s="86"/>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84"/>
      <c r="BM71" s="85"/>
      <c r="BN71" s="85"/>
      <c r="BO71" s="85"/>
      <c r="BP71" s="85"/>
      <c r="BQ71" s="85"/>
      <c r="BR71" s="85"/>
      <c r="BS71" s="85"/>
      <c r="BT71" s="85"/>
      <c r="BU71" s="85"/>
      <c r="BV71" s="85"/>
      <c r="BW71" s="85"/>
      <c r="BX71" s="85"/>
      <c r="BY71" s="85"/>
      <c r="BZ71" s="86"/>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84"/>
      <c r="BM72" s="85"/>
      <c r="BN72" s="85"/>
      <c r="BO72" s="85"/>
      <c r="BP72" s="85"/>
      <c r="BQ72" s="85"/>
      <c r="BR72" s="85"/>
      <c r="BS72" s="85"/>
      <c r="BT72" s="85"/>
      <c r="BU72" s="85"/>
      <c r="BV72" s="85"/>
      <c r="BW72" s="85"/>
      <c r="BX72" s="85"/>
      <c r="BY72" s="85"/>
      <c r="BZ72" s="86"/>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84"/>
      <c r="BM73" s="85"/>
      <c r="BN73" s="85"/>
      <c r="BO73" s="85"/>
      <c r="BP73" s="85"/>
      <c r="BQ73" s="85"/>
      <c r="BR73" s="85"/>
      <c r="BS73" s="85"/>
      <c r="BT73" s="85"/>
      <c r="BU73" s="85"/>
      <c r="BV73" s="85"/>
      <c r="BW73" s="85"/>
      <c r="BX73" s="85"/>
      <c r="BY73" s="85"/>
      <c r="BZ73" s="86"/>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84"/>
      <c r="BM74" s="85"/>
      <c r="BN74" s="85"/>
      <c r="BO74" s="85"/>
      <c r="BP74" s="85"/>
      <c r="BQ74" s="85"/>
      <c r="BR74" s="85"/>
      <c r="BS74" s="85"/>
      <c r="BT74" s="85"/>
      <c r="BU74" s="85"/>
      <c r="BV74" s="85"/>
      <c r="BW74" s="85"/>
      <c r="BX74" s="85"/>
      <c r="BY74" s="85"/>
      <c r="BZ74" s="86"/>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84"/>
      <c r="BM75" s="85"/>
      <c r="BN75" s="85"/>
      <c r="BO75" s="85"/>
      <c r="BP75" s="85"/>
      <c r="BQ75" s="85"/>
      <c r="BR75" s="85"/>
      <c r="BS75" s="85"/>
      <c r="BT75" s="85"/>
      <c r="BU75" s="85"/>
      <c r="BV75" s="85"/>
      <c r="BW75" s="85"/>
      <c r="BX75" s="85"/>
      <c r="BY75" s="85"/>
      <c r="BZ75" s="86"/>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84"/>
      <c r="BM76" s="85"/>
      <c r="BN76" s="85"/>
      <c r="BO76" s="85"/>
      <c r="BP76" s="85"/>
      <c r="BQ76" s="85"/>
      <c r="BR76" s="85"/>
      <c r="BS76" s="85"/>
      <c r="BT76" s="85"/>
      <c r="BU76" s="85"/>
      <c r="BV76" s="85"/>
      <c r="BW76" s="85"/>
      <c r="BX76" s="85"/>
      <c r="BY76" s="85"/>
      <c r="BZ76" s="86"/>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84"/>
      <c r="BM77" s="85"/>
      <c r="BN77" s="85"/>
      <c r="BO77" s="85"/>
      <c r="BP77" s="85"/>
      <c r="BQ77" s="85"/>
      <c r="BR77" s="85"/>
      <c r="BS77" s="85"/>
      <c r="BT77" s="85"/>
      <c r="BU77" s="85"/>
      <c r="BV77" s="85"/>
      <c r="BW77" s="85"/>
      <c r="BX77" s="85"/>
      <c r="BY77" s="85"/>
      <c r="BZ77" s="86"/>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84"/>
      <c r="BM78" s="85"/>
      <c r="BN78" s="85"/>
      <c r="BO78" s="85"/>
      <c r="BP78" s="85"/>
      <c r="BQ78" s="85"/>
      <c r="BR78" s="85"/>
      <c r="BS78" s="85"/>
      <c r="BT78" s="85"/>
      <c r="BU78" s="85"/>
      <c r="BV78" s="85"/>
      <c r="BW78" s="85"/>
      <c r="BX78" s="85"/>
      <c r="BY78" s="85"/>
      <c r="BZ78" s="86"/>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84"/>
      <c r="BM79" s="85"/>
      <c r="BN79" s="85"/>
      <c r="BO79" s="85"/>
      <c r="BP79" s="85"/>
      <c r="BQ79" s="85"/>
      <c r="BR79" s="85"/>
      <c r="BS79" s="85"/>
      <c r="BT79" s="85"/>
      <c r="BU79" s="85"/>
      <c r="BV79" s="85"/>
      <c r="BW79" s="85"/>
      <c r="BX79" s="85"/>
      <c r="BY79" s="85"/>
      <c r="BZ79" s="86"/>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84"/>
      <c r="BM80" s="85"/>
      <c r="BN80" s="85"/>
      <c r="BO80" s="85"/>
      <c r="BP80" s="85"/>
      <c r="BQ80" s="85"/>
      <c r="BR80" s="85"/>
      <c r="BS80" s="85"/>
      <c r="BT80" s="85"/>
      <c r="BU80" s="85"/>
      <c r="BV80" s="85"/>
      <c r="BW80" s="85"/>
      <c r="BX80" s="85"/>
      <c r="BY80" s="85"/>
      <c r="BZ80" s="86"/>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84"/>
      <c r="BM81" s="85"/>
      <c r="BN81" s="85"/>
      <c r="BO81" s="85"/>
      <c r="BP81" s="85"/>
      <c r="BQ81" s="85"/>
      <c r="BR81" s="85"/>
      <c r="BS81" s="85"/>
      <c r="BT81" s="85"/>
      <c r="BU81" s="85"/>
      <c r="BV81" s="85"/>
      <c r="BW81" s="85"/>
      <c r="BX81" s="85"/>
      <c r="BY81" s="85"/>
      <c r="BZ81" s="86"/>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313254</v>
      </c>
      <c r="D6" s="33">
        <f t="shared" si="3"/>
        <v>47</v>
      </c>
      <c r="E6" s="33">
        <f t="shared" si="3"/>
        <v>17</v>
      </c>
      <c r="F6" s="33">
        <f t="shared" si="3"/>
        <v>4</v>
      </c>
      <c r="G6" s="33">
        <f t="shared" si="3"/>
        <v>0</v>
      </c>
      <c r="H6" s="33" t="str">
        <f t="shared" si="3"/>
        <v>鳥取県　若桜町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80.42</v>
      </c>
      <c r="Q6" s="34">
        <f t="shared" si="3"/>
        <v>100</v>
      </c>
      <c r="R6" s="34">
        <f t="shared" si="3"/>
        <v>3780</v>
      </c>
      <c r="S6" s="34">
        <f t="shared" si="3"/>
        <v>3432</v>
      </c>
      <c r="T6" s="34">
        <f t="shared" si="3"/>
        <v>199.18</v>
      </c>
      <c r="U6" s="34">
        <f t="shared" si="3"/>
        <v>17.23</v>
      </c>
      <c r="V6" s="34">
        <f t="shared" si="3"/>
        <v>2743</v>
      </c>
      <c r="W6" s="34">
        <f t="shared" si="3"/>
        <v>1.26</v>
      </c>
      <c r="X6" s="34">
        <f t="shared" si="3"/>
        <v>2176.98</v>
      </c>
      <c r="Y6" s="35">
        <f>IF(Y7="",NA(),Y7)</f>
        <v>41.3</v>
      </c>
      <c r="Z6" s="35">
        <f t="shared" ref="Z6:AH6" si="4">IF(Z7="",NA(),Z7)</f>
        <v>41.69</v>
      </c>
      <c r="AA6" s="35">
        <f t="shared" si="4"/>
        <v>43.69</v>
      </c>
      <c r="AB6" s="35">
        <f t="shared" si="4"/>
        <v>44.59</v>
      </c>
      <c r="AC6" s="35">
        <f t="shared" si="4"/>
        <v>96.73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1389.13</v>
      </c>
      <c r="BG6" s="35">
        <f t="shared" ref="BG6:BO6" si="7">IF(BG7="",NA(),BG7)</f>
        <v>1120.79</v>
      </c>
      <c r="BH6" s="35">
        <f t="shared" si="7"/>
        <v>1200.1199999999999</v>
      </c>
      <c r="BI6" s="35">
        <f t="shared" si="7"/>
        <v>1120.53</v>
      </c>
      <c r="BJ6" s="35">
        <f t="shared" si="7"/>
        <v>567.19000000000005</v>
      </c>
      <c r="BK6" s="35">
        <f t="shared" si="7"/>
        <v>1716.82</v>
      </c>
      <c r="BL6" s="35">
        <f t="shared" si="7"/>
        <v>1569.13</v>
      </c>
      <c r="BM6" s="35">
        <f t="shared" si="7"/>
        <v>1436</v>
      </c>
      <c r="BN6" s="35">
        <f t="shared" si="7"/>
        <v>1434.89</v>
      </c>
      <c r="BO6" s="35">
        <f t="shared" si="7"/>
        <v>1298.9100000000001</v>
      </c>
      <c r="BP6" s="34" t="str">
        <f>IF(BP7="","",IF(BP7="-","【-】","【"&amp;SUBSTITUTE(TEXT(BP7,"#,##0.00"),"-","△")&amp;"】"))</f>
        <v>【1,348.09】</v>
      </c>
      <c r="BQ6" s="35">
        <f>IF(BQ7="",NA(),BQ7)</f>
        <v>45</v>
      </c>
      <c r="BR6" s="35">
        <f t="shared" ref="BR6:BZ6" si="8">IF(BR7="",NA(),BR7)</f>
        <v>48.14</v>
      </c>
      <c r="BS6" s="35">
        <f t="shared" si="8"/>
        <v>43.35</v>
      </c>
      <c r="BT6" s="35">
        <f t="shared" si="8"/>
        <v>47.27</v>
      </c>
      <c r="BU6" s="35">
        <f t="shared" si="8"/>
        <v>97.13</v>
      </c>
      <c r="BV6" s="35">
        <f t="shared" si="8"/>
        <v>51.73</v>
      </c>
      <c r="BW6" s="35">
        <f t="shared" si="8"/>
        <v>64.63</v>
      </c>
      <c r="BX6" s="35">
        <f t="shared" si="8"/>
        <v>66.56</v>
      </c>
      <c r="BY6" s="35">
        <f t="shared" si="8"/>
        <v>66.22</v>
      </c>
      <c r="BZ6" s="35">
        <f t="shared" si="8"/>
        <v>69.87</v>
      </c>
      <c r="CA6" s="34" t="str">
        <f>IF(CA7="","",IF(CA7="-","【-】","【"&amp;SUBSTITUTE(TEXT(CA7,"#,##0.00"),"-","△")&amp;"】"))</f>
        <v>【69.80】</v>
      </c>
      <c r="CB6" s="35">
        <f>IF(CB7="",NA(),CB7)</f>
        <v>318.89</v>
      </c>
      <c r="CC6" s="35">
        <f t="shared" ref="CC6:CK6" si="9">IF(CC7="",NA(),CC7)</f>
        <v>286.68</v>
      </c>
      <c r="CD6" s="35">
        <f t="shared" si="9"/>
        <v>320.37</v>
      </c>
      <c r="CE6" s="35">
        <f t="shared" si="9"/>
        <v>303.20999999999998</v>
      </c>
      <c r="CF6" s="35">
        <f t="shared" si="9"/>
        <v>152.06</v>
      </c>
      <c r="CG6" s="35">
        <f t="shared" si="9"/>
        <v>310.47000000000003</v>
      </c>
      <c r="CH6" s="35">
        <f t="shared" si="9"/>
        <v>245.75</v>
      </c>
      <c r="CI6" s="35">
        <f t="shared" si="9"/>
        <v>244.29</v>
      </c>
      <c r="CJ6" s="35">
        <f t="shared" si="9"/>
        <v>246.72</v>
      </c>
      <c r="CK6" s="35">
        <f t="shared" si="9"/>
        <v>234.96</v>
      </c>
      <c r="CL6" s="34" t="str">
        <f>IF(CL7="","",IF(CL7="-","【-】","【"&amp;SUBSTITUTE(TEXT(CL7,"#,##0.00"),"-","△")&amp;"】"))</f>
        <v>【232.54】</v>
      </c>
      <c r="CM6" s="35">
        <f>IF(CM7="",NA(),CM7)</f>
        <v>37.6</v>
      </c>
      <c r="CN6" s="35">
        <f t="shared" ref="CN6:CV6" si="10">IF(CN7="",NA(),CN7)</f>
        <v>39.590000000000003</v>
      </c>
      <c r="CO6" s="35">
        <f t="shared" si="10"/>
        <v>39</v>
      </c>
      <c r="CP6" s="35">
        <f t="shared" si="10"/>
        <v>38.14</v>
      </c>
      <c r="CQ6" s="35">
        <f t="shared" si="10"/>
        <v>37.33</v>
      </c>
      <c r="CR6" s="35">
        <f t="shared" si="10"/>
        <v>36.67</v>
      </c>
      <c r="CS6" s="35">
        <f t="shared" si="10"/>
        <v>43.65</v>
      </c>
      <c r="CT6" s="35">
        <f t="shared" si="10"/>
        <v>43.58</v>
      </c>
      <c r="CU6" s="35">
        <f t="shared" si="10"/>
        <v>41.35</v>
      </c>
      <c r="CV6" s="35">
        <f t="shared" si="10"/>
        <v>42.9</v>
      </c>
      <c r="CW6" s="34" t="str">
        <f>IF(CW7="","",IF(CW7="-","【-】","【"&amp;SUBSTITUTE(TEXT(CW7,"#,##0.00"),"-","△")&amp;"】"))</f>
        <v>【42.17】</v>
      </c>
      <c r="CX6" s="35">
        <f>IF(CX7="",NA(),CX7)</f>
        <v>78.319999999999993</v>
      </c>
      <c r="CY6" s="35">
        <f t="shared" ref="CY6:DG6" si="11">IF(CY7="",NA(),CY7)</f>
        <v>81.17</v>
      </c>
      <c r="CZ6" s="35">
        <f t="shared" si="11"/>
        <v>83.24</v>
      </c>
      <c r="DA6" s="35">
        <f t="shared" si="11"/>
        <v>85.09</v>
      </c>
      <c r="DB6" s="35">
        <f t="shared" si="11"/>
        <v>85.6</v>
      </c>
      <c r="DC6" s="35">
        <f t="shared" si="11"/>
        <v>71.239999999999995</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0.05</v>
      </c>
      <c r="EL6" s="35">
        <f t="shared" si="14"/>
        <v>0.04</v>
      </c>
      <c r="EM6" s="35">
        <f t="shared" si="14"/>
        <v>7.0000000000000007E-2</v>
      </c>
      <c r="EN6" s="35">
        <f t="shared" si="14"/>
        <v>0.09</v>
      </c>
      <c r="EO6" s="34" t="str">
        <f>IF(EO7="","",IF(EO7="-","【-】","【"&amp;SUBSTITUTE(TEXT(EO7,"#,##0.00"),"-","△")&amp;"】"))</f>
        <v>【0.09】</v>
      </c>
    </row>
    <row r="7" spans="1:145" s="36" customFormat="1">
      <c r="A7" s="28"/>
      <c r="B7" s="37">
        <v>2016</v>
      </c>
      <c r="C7" s="37">
        <v>313254</v>
      </c>
      <c r="D7" s="37">
        <v>47</v>
      </c>
      <c r="E7" s="37">
        <v>17</v>
      </c>
      <c r="F7" s="37">
        <v>4</v>
      </c>
      <c r="G7" s="37">
        <v>0</v>
      </c>
      <c r="H7" s="37" t="s">
        <v>109</v>
      </c>
      <c r="I7" s="37" t="s">
        <v>110</v>
      </c>
      <c r="J7" s="37" t="s">
        <v>111</v>
      </c>
      <c r="K7" s="37" t="s">
        <v>112</v>
      </c>
      <c r="L7" s="37" t="s">
        <v>113</v>
      </c>
      <c r="M7" s="37"/>
      <c r="N7" s="38" t="s">
        <v>114</v>
      </c>
      <c r="O7" s="38" t="s">
        <v>115</v>
      </c>
      <c r="P7" s="38">
        <v>80.42</v>
      </c>
      <c r="Q7" s="38">
        <v>100</v>
      </c>
      <c r="R7" s="38">
        <v>3780</v>
      </c>
      <c r="S7" s="38">
        <v>3432</v>
      </c>
      <c r="T7" s="38">
        <v>199.18</v>
      </c>
      <c r="U7" s="38">
        <v>17.23</v>
      </c>
      <c r="V7" s="38">
        <v>2743</v>
      </c>
      <c r="W7" s="38">
        <v>1.26</v>
      </c>
      <c r="X7" s="38">
        <v>2176.98</v>
      </c>
      <c r="Y7" s="38">
        <v>41.3</v>
      </c>
      <c r="Z7" s="38">
        <v>41.69</v>
      </c>
      <c r="AA7" s="38">
        <v>43.69</v>
      </c>
      <c r="AB7" s="38">
        <v>44.59</v>
      </c>
      <c r="AC7" s="38">
        <v>96.73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1389.13</v>
      </c>
      <c r="BG7" s="38">
        <v>1120.79</v>
      </c>
      <c r="BH7" s="38">
        <v>1200.1199999999999</v>
      </c>
      <c r="BI7" s="38">
        <v>1120.53</v>
      </c>
      <c r="BJ7" s="38">
        <v>567.19000000000005</v>
      </c>
      <c r="BK7" s="38">
        <v>1716.82</v>
      </c>
      <c r="BL7" s="38">
        <v>1569.13</v>
      </c>
      <c r="BM7" s="38">
        <v>1436</v>
      </c>
      <c r="BN7" s="38">
        <v>1434.89</v>
      </c>
      <c r="BO7" s="38">
        <v>1298.9100000000001</v>
      </c>
      <c r="BP7" s="38">
        <v>1348.09</v>
      </c>
      <c r="BQ7" s="38">
        <v>45</v>
      </c>
      <c r="BR7" s="38">
        <v>48.14</v>
      </c>
      <c r="BS7" s="38">
        <v>43.35</v>
      </c>
      <c r="BT7" s="38">
        <v>47.27</v>
      </c>
      <c r="BU7" s="38">
        <v>97.13</v>
      </c>
      <c r="BV7" s="38">
        <v>51.73</v>
      </c>
      <c r="BW7" s="38">
        <v>64.63</v>
      </c>
      <c r="BX7" s="38">
        <v>66.56</v>
      </c>
      <c r="BY7" s="38">
        <v>66.22</v>
      </c>
      <c r="BZ7" s="38">
        <v>69.87</v>
      </c>
      <c r="CA7" s="38">
        <v>69.8</v>
      </c>
      <c r="CB7" s="38">
        <v>318.89</v>
      </c>
      <c r="CC7" s="38">
        <v>286.68</v>
      </c>
      <c r="CD7" s="38">
        <v>320.37</v>
      </c>
      <c r="CE7" s="38">
        <v>303.20999999999998</v>
      </c>
      <c r="CF7" s="38">
        <v>152.06</v>
      </c>
      <c r="CG7" s="38">
        <v>310.47000000000003</v>
      </c>
      <c r="CH7" s="38">
        <v>245.75</v>
      </c>
      <c r="CI7" s="38">
        <v>244.29</v>
      </c>
      <c r="CJ7" s="38">
        <v>246.72</v>
      </c>
      <c r="CK7" s="38">
        <v>234.96</v>
      </c>
      <c r="CL7" s="38">
        <v>232.54</v>
      </c>
      <c r="CM7" s="38">
        <v>37.6</v>
      </c>
      <c r="CN7" s="38">
        <v>39.590000000000003</v>
      </c>
      <c r="CO7" s="38">
        <v>39</v>
      </c>
      <c r="CP7" s="38">
        <v>38.14</v>
      </c>
      <c r="CQ7" s="38">
        <v>37.33</v>
      </c>
      <c r="CR7" s="38">
        <v>36.67</v>
      </c>
      <c r="CS7" s="38">
        <v>43.65</v>
      </c>
      <c r="CT7" s="38">
        <v>43.58</v>
      </c>
      <c r="CU7" s="38">
        <v>41.35</v>
      </c>
      <c r="CV7" s="38">
        <v>42.9</v>
      </c>
      <c r="CW7" s="38">
        <v>42.17</v>
      </c>
      <c r="CX7" s="38">
        <v>78.319999999999993</v>
      </c>
      <c r="CY7" s="38">
        <v>81.17</v>
      </c>
      <c r="CZ7" s="38">
        <v>83.24</v>
      </c>
      <c r="DA7" s="38">
        <v>85.09</v>
      </c>
      <c r="DB7" s="38">
        <v>85.6</v>
      </c>
      <c r="DC7" s="38">
        <v>71.239999999999995</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0.05</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若桜町</cp:lastModifiedBy>
  <cp:lastPrinted>2018-02-14T09:33:30Z</cp:lastPrinted>
  <dcterms:created xsi:type="dcterms:W3CDTF">2017-12-25T02:21:21Z</dcterms:created>
  <dcterms:modified xsi:type="dcterms:W3CDTF">2018-02-14T09:34:42Z</dcterms:modified>
  <cp:category/>
</cp:coreProperties>
</file>