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user\Desktop\公営企業\Fw 【依頼】公営企業に係る経営比較分析表の分析等について\04.提出\"/>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<sst xmlns="http://schemas.openxmlformats.org/spreadsheetml/2006/main" count="240" uniqueCount="125">
  <si>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</si>
  <si>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</si>
  <si>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</si>
  <si>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</si>
  <si>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</si>
  <si>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</si>
  <si>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</si>
  <si>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</si>
  <si>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</si>
  <si>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</si>
  <si>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</si>
  <si>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</si>
  <si>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</si>
  <si>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</si>
  <si>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</si>
  <si>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</si>
  <si>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</si>
  <si>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</si>
  <si>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</si>
  <si>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</si>
  <si>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</si>
  <si>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</si>
  <si>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</si>
  <si>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</si>
  <si>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</si>
  <si>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</si>
  <si>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</si>
  <si>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</si>
  <si>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</si>
  <si>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</si>
  <si>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</si>
  <si>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</si>
  <si>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</si>
  <si>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</si>
  <si>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</si>
  <si>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</si>
  <si>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</si>
  <si>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</si>
  <si>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</si>
  <si>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</si>
  <si>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</si>
  <si>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</si>
  <si>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</si>
  <si>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</si>
  <si>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</si>
  <si>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</si>
  <si>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</si>
  <si>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</si>
  <si>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</si>
  <si>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</si>
  <si>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</si>
  <si>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</si>
  <si>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</si>
  <si>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</si>
  <si>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</si>
  <si>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</si>
  <si>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</si>
  <si>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</si>
  <si>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</si>
  <si>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</si>
  <si>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</si>
  <si>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</si>
  <si>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</si>
  <si>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</si>
  <si>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</si>
  <si>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</si>
  <si>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</si>
  <si>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</si>
  <si>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</si>
  <si>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</si>
  <si>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</si>
  <si>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</si>
  <si>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</si>
  <si>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</si>
  <si>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</si>
  <si>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</si>
  <si>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</si>
  <si>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</si>
  <si>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</si>
  <si>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</si>
  <si>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</si>
  <si>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</si>
  <si>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</si>
  <si>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</si>
  <si>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</si>
  <si>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</si>
  <si>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</si>
  <si>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</si>
  <si>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</si>
  <si>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</si>
  <si>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</si>
  <si>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</si>
  <si>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</si>
  <si>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</si>
  <si>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</si>
  <si>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</si>
  <si>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</si>
  <si>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</si>
  <si>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</si>
  <si>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</si>
  <si>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</si>
  <si>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</si>
  <si>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</si>
  <si>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</si>
  <si>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</si>
  <si>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</si>
  <si>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</si>
  <si>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</si>
  <si>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</si>
  <si>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若桜町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</si>
  <si>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</si>
  <si>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</si>
  <si>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</si>
  <si>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</si>
  <si>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</si>
  <si>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</si>
  <si>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</si>
  <si>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</si>
  <si>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</si>
  <si>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</si>
  <si>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</si>
  <si>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③管渠改善率（％）は0％となっており、今後老朽化が進行する場合は更新の検討を行う必要がある。</t>
    <rPh sb="2" eb="3">
      <t>カン</t>
    </rPh>
    <rPh sb="3" eb="4">
      <t>キョ</t>
    </rPh>
    <rPh sb="4" eb="7">
      <t>カイゼンリツ</t>
    </rPh>
    <rPh sb="20" eb="22">
      <t>コンゴ</t>
    </rPh>
    <rPh sb="22" eb="25">
      <t>ロウキュウカ</t>
    </rPh>
    <rPh sb="26" eb="28">
      <t>シンコウ</t>
    </rPh>
    <rPh sb="30" eb="32">
      <t>バアイ</t>
    </rPh>
    <rPh sb="33" eb="35">
      <t>コウシン</t>
    </rPh>
    <rPh sb="36" eb="38">
      <t>ケントウ</t>
    </rPh>
    <rPh sb="39" eb="40">
      <t>オコナ</t>
    </rPh>
    <rPh sb="41" eb="43">
      <t>ヒツヨウ</t>
    </rPh>
    <phoneticPr fontId="4"/>
  </si>
  <si>
    <t>　今後老朽化の進行に伴い、設備更新等による維持管理費の増加が予測されるため、適正な経営のあり方について検討していく必要がある。</t>
    <rPh sb="1" eb="3">
      <t>コンゴ</t>
    </rPh>
    <rPh sb="3" eb="6">
      <t>ロウキュウカ</t>
    </rPh>
    <rPh sb="7" eb="9">
      <t>シンコウ</t>
    </rPh>
    <rPh sb="10" eb="11">
      <t>トモナ</t>
    </rPh>
    <rPh sb="13" eb="15">
      <t>セツビ</t>
    </rPh>
    <rPh sb="15" eb="17">
      <t>コウシン</t>
    </rPh>
    <rPh sb="17" eb="18">
      <t>トウ</t>
    </rPh>
    <rPh sb="21" eb="23">
      <t>イジ</t>
    </rPh>
    <rPh sb="23" eb="26">
      <t>カンリヒ</t>
    </rPh>
    <rPh sb="27" eb="29">
      <t>ゾウカ</t>
    </rPh>
    <rPh sb="30" eb="32">
      <t>ヨソク</t>
    </rPh>
    <rPh sb="38" eb="40">
      <t>テキセイ</t>
    </rPh>
    <rPh sb="41" eb="43">
      <t>ケイエイ</t>
    </rPh>
    <rPh sb="46" eb="47">
      <t>カタ</t>
    </rPh>
    <rPh sb="51" eb="53">
      <t>ケントウ</t>
    </rPh>
    <rPh sb="57" eb="59">
      <t>ヒツヨウ</t>
    </rPh>
    <phoneticPr fontId="4"/>
  </si>
  <si>
    <t>非設置</t>
    <rPh sb="0" eb="1">
      <t>ヒ</t>
    </rPh>
    <rPh sb="1" eb="3">
      <t>セッチ</t>
    </rPh>
    <phoneticPr fontId="4"/>
  </si>
  <si>
    <t>　①収益的収支比率（％）は95.39％となっており、単年度の収支が赤字である。
　しかしながら、平成28年度決算については、経費の入力区分の見直しを行ったことにより経年で比較した場合には経営改善傾向が見られるようになっている。
　④企業債残高対事業規模比率（％）は2,042.18％となっており、割合が高くなっている。
　⑤経費回収率（％）は82.67％となっており、使用料で回収すべき経費を全て使用料で賄えておらず、適正な使用料収入の確保及び汚水処理費の削減が必要である。
　⑥汚水処理原価（円）は205.42円と類似団体と比較すると低い数値を示しているが、経年で比較した場合には増加傾向にあり、今後も注視していく必要がある。
　⑦施設利用率（％）は37.63％と類似団体と比較すると低い数値を示しており、適切な施設規模を維持する必要がある。
　⑧水洗化率（％）は92.56％となっており、水洗化率向上の取組が必要である。</t>
    <rPh sb="2" eb="5">
      <t>シュウエキテキ</t>
    </rPh>
    <rPh sb="5" eb="7">
      <t>シュウシ</t>
    </rPh>
    <rPh sb="7" eb="9">
      <t>ヒリツ</t>
    </rPh>
    <rPh sb="26" eb="29">
      <t>タンネンド</t>
    </rPh>
    <rPh sb="30" eb="32">
      <t>シュウシ</t>
    </rPh>
    <rPh sb="33" eb="35">
      <t>アカジ</t>
    </rPh>
    <rPh sb="48" eb="50">
      <t>ヘイセイ</t>
    </rPh>
    <rPh sb="52" eb="54">
      <t>ネンド</t>
    </rPh>
    <rPh sb="54" eb="56">
      <t>ケッサン</t>
    </rPh>
    <rPh sb="62" eb="64">
      <t>ケイヒ</t>
    </rPh>
    <rPh sb="65" eb="67">
      <t>ニュウリョク</t>
    </rPh>
    <rPh sb="67" eb="69">
      <t>クブン</t>
    </rPh>
    <rPh sb="70" eb="72">
      <t>ミナオ</t>
    </rPh>
    <rPh sb="74" eb="75">
      <t>オコナ</t>
    </rPh>
    <rPh sb="82" eb="84">
      <t>ケイネン</t>
    </rPh>
    <rPh sb="85" eb="87">
      <t>ヒカク</t>
    </rPh>
    <rPh sb="89" eb="91">
      <t>バアイ</t>
    </rPh>
    <rPh sb="93" eb="95">
      <t>ケイエイ</t>
    </rPh>
    <rPh sb="95" eb="97">
      <t>カイゼン</t>
    </rPh>
    <rPh sb="97" eb="99">
      <t>ケイコウ</t>
    </rPh>
    <rPh sb="100" eb="101">
      <t>ミ</t>
    </rPh>
    <rPh sb="116" eb="118">
      <t>キギョウ</t>
    </rPh>
    <rPh sb="118" eb="119">
      <t>サイ</t>
    </rPh>
    <rPh sb="119" eb="121">
      <t>ザンダカ</t>
    </rPh>
    <rPh sb="121" eb="122">
      <t>タイ</t>
    </rPh>
    <rPh sb="122" eb="124">
      <t>ジギョウ</t>
    </rPh>
    <rPh sb="124" eb="126">
      <t>キボ</t>
    </rPh>
    <rPh sb="126" eb="128">
      <t>ヒリツ</t>
    </rPh>
    <rPh sb="148" eb="150">
      <t>ワリアイ</t>
    </rPh>
    <rPh sb="151" eb="152">
      <t>タカ</t>
    </rPh>
    <rPh sb="162" eb="164">
      <t>ケイヒ</t>
    </rPh>
    <rPh sb="164" eb="166">
      <t>カイシュウ</t>
    </rPh>
    <rPh sb="256" eb="257">
      <t>エン</t>
    </rPh>
    <rPh sb="258" eb="260">
      <t>ルイジ</t>
    </rPh>
    <rPh sb="260" eb="262">
      <t>ダンタイ</t>
    </rPh>
    <rPh sb="263" eb="265">
      <t>ヒカク</t>
    </rPh>
    <rPh sb="268" eb="269">
      <t>ヒク</t>
    </rPh>
    <rPh sb="270" eb="272">
      <t>スウチ</t>
    </rPh>
    <rPh sb="273" eb="274">
      <t>シメ</t>
    </rPh>
    <rPh sb="291" eb="293">
      <t>ゾウカ</t>
    </rPh>
    <rPh sb="293" eb="295">
      <t>ケイコウ</t>
    </rPh>
    <rPh sb="299" eb="301">
      <t>コンゴ</t>
    </rPh>
    <rPh sb="302" eb="304">
      <t>チュウシ</t>
    </rPh>
    <rPh sb="308" eb="310">
      <t>ヒツヨウ</t>
    </rPh>
    <rPh sb="317" eb="319">
      <t>シセツ</t>
    </rPh>
    <rPh sb="319" eb="322">
      <t>リヨウリツ</t>
    </rPh>
    <rPh sb="354" eb="356">
      <t>テキセツ</t>
    </rPh>
    <rPh sb="357" eb="359">
      <t>シセツ</t>
    </rPh>
    <rPh sb="359" eb="361">
      <t>キボ</t>
    </rPh>
    <rPh sb="362" eb="364">
      <t>イジ</t>
    </rPh>
    <rPh sb="375" eb="377">
      <t>スイセン</t>
    </rPh>
    <rPh sb="377" eb="378">
      <t>カ</t>
    </rPh>
    <rPh sb="378" eb="379">
      <t>リツ</t>
    </rPh>
    <rPh sb="396" eb="398">
      <t>スイセン</t>
    </rPh>
    <rPh sb="398" eb="399">
      <t>カ</t>
    </rPh>
    <rPh sb="399" eb="400">
      <t>リツ</t>
    </rPh>
    <rPh sb="400" eb="402">
      <t>コウジョウ</t>
    </rPh>
    <rPh sb="403" eb="405">
      <t>トリクミ</t>
    </rPh>
    <rPh sb="406" eb="4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</si>
</sst>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4076096"/>
        <c:axId val="124070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24076096"/>
        <c:axId val="124070360"/>
      </c:lineChart>
      <c:dateAx>
        <c:axId val="124076096"/>
        <c:scaling>
          <c:orientation val="minMax"/>
        </c:scaling>
        <c:delete val="1"/>
        <c:axPos val="b"/>
        <c:numFmt formatCode="ge" sourceLinked="1"/>
        <c:majorTickMark val="none"/>
        <c:minorTickMark val="none"/>
        <c:tickLblPos val="none"/>
        <c:crossAx val="124070360"/>
        <c:crosses val="autoZero"/>
        <c:auto val="1"/>
        <c:lblOffset val="100"/>
        <c:baseTimeUnit val="years"/>
      </c:dateAx>
      <c:valAx>
        <c:axId val="124070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0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39.39</c:v>
                </c:pt>
                <c:pt idx="1">
                  <c:v>37.369999999999997</c:v>
                </c:pt>
                <c:pt idx="2">
                  <c:v>38.89</c:v>
                </c:pt>
                <c:pt idx="3">
                  <c:v>33.33</c:v>
                </c:pt>
                <c:pt idx="4">
                  <c:v>37.630000000000003</c:v>
                </c:pt>
              </c:numCache>
            </c:numRef>
          </c:val>
        </c:ser>
        <c:dLbls>
          <c:showLegendKey val="0"/>
          <c:showVal val="0"/>
          <c:showCatName val="0"/>
          <c:showSerName val="0"/>
          <c:showPercent val="0"/>
          <c:showBubbleSize val="0"/>
        </c:dLbls>
        <c:gapWidth val="150"/>
        <c:axId val="194922776"/>
        <c:axId val="19492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194922776"/>
        <c:axId val="194923168"/>
      </c:lineChart>
      <c:dateAx>
        <c:axId val="194922776"/>
        <c:scaling>
          <c:orientation val="minMax"/>
        </c:scaling>
        <c:delete val="1"/>
        <c:axPos val="b"/>
        <c:numFmt formatCode="ge" sourceLinked="1"/>
        <c:majorTickMark val="none"/>
        <c:minorTickMark val="none"/>
        <c:tickLblPos val="none"/>
        <c:crossAx val="194923168"/>
        <c:crosses val="autoZero"/>
        <c:auto val="1"/>
        <c:lblOffset val="100"/>
        <c:baseTimeUnit val="years"/>
      </c:dateAx>
      <c:valAx>
        <c:axId val="19492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2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88.36</c:v>
                </c:pt>
                <c:pt idx="1">
                  <c:v>86.81</c:v>
                </c:pt>
                <c:pt idx="2">
                  <c:v>81.94</c:v>
                </c:pt>
                <c:pt idx="3">
                  <c:v>89.1</c:v>
                </c:pt>
                <c:pt idx="4">
                  <c:v>92.56</c:v>
                </c:pt>
              </c:numCache>
            </c:numRef>
          </c:val>
        </c:ser>
        <c:dLbls>
          <c:showLegendKey val="0"/>
          <c:showVal val="0"/>
          <c:showCatName val="0"/>
          <c:showSerName val="0"/>
          <c:showPercent val="0"/>
          <c:showBubbleSize val="0"/>
        </c:dLbls>
        <c:gapWidth val="150"/>
        <c:axId val="195086344"/>
        <c:axId val="19508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195086344"/>
        <c:axId val="195086736"/>
      </c:lineChart>
      <c:dateAx>
        <c:axId val="195086344"/>
        <c:scaling>
          <c:orientation val="minMax"/>
        </c:scaling>
        <c:delete val="1"/>
        <c:axPos val="b"/>
        <c:numFmt formatCode="ge" sourceLinked="1"/>
        <c:majorTickMark val="none"/>
        <c:minorTickMark val="none"/>
        <c:tickLblPos val="none"/>
        <c:crossAx val="195086736"/>
        <c:crosses val="autoZero"/>
        <c:auto val="1"/>
        <c:lblOffset val="100"/>
        <c:baseTimeUnit val="years"/>
      </c:dateAx>
      <c:valAx>
        <c:axId val="19508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86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33.229999999999997</c:v>
                </c:pt>
                <c:pt idx="1">
                  <c:v>27.94</c:v>
                </c:pt>
                <c:pt idx="2">
                  <c:v>28.09</c:v>
                </c:pt>
                <c:pt idx="3">
                  <c:v>29.68</c:v>
                </c:pt>
                <c:pt idx="4">
                  <c:v>95.39</c:v>
                </c:pt>
              </c:numCache>
            </c:numRef>
          </c:val>
        </c:ser>
        <c:dLbls>
          <c:showLegendKey val="0"/>
          <c:showVal val="0"/>
          <c:showCatName val="0"/>
          <c:showSerName val="0"/>
          <c:showPercent val="0"/>
          <c:showBubbleSize val="0"/>
        </c:dLbls>
        <c:gapWidth val="150"/>
        <c:axId val="194093136"/>
        <c:axId val="19409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093136"/>
        <c:axId val="194093520"/>
      </c:lineChart>
      <c:dateAx>
        <c:axId val="194093136"/>
        <c:scaling>
          <c:orientation val="minMax"/>
        </c:scaling>
        <c:delete val="1"/>
        <c:axPos val="b"/>
        <c:numFmt formatCode="ge" sourceLinked="1"/>
        <c:majorTickMark val="none"/>
        <c:minorTickMark val="none"/>
        <c:tickLblPos val="none"/>
        <c:crossAx val="194093520"/>
        <c:crosses val="autoZero"/>
        <c:auto val="1"/>
        <c:lblOffset val="100"/>
        <c:baseTimeUnit val="years"/>
      </c:dateAx>
      <c:valAx>
        <c:axId val="19409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9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52104"/>
        <c:axId val="19465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52104"/>
        <c:axId val="194654536"/>
      </c:lineChart>
      <c:dateAx>
        <c:axId val="194652104"/>
        <c:scaling>
          <c:orientation val="minMax"/>
        </c:scaling>
        <c:delete val="1"/>
        <c:axPos val="b"/>
        <c:numFmt formatCode="ge" sourceLinked="1"/>
        <c:majorTickMark val="none"/>
        <c:minorTickMark val="none"/>
        <c:tickLblPos val="none"/>
        <c:crossAx val="194654536"/>
        <c:crosses val="autoZero"/>
        <c:auto val="1"/>
        <c:lblOffset val="100"/>
        <c:baseTimeUnit val="years"/>
      </c:dateAx>
      <c:valAx>
        <c:axId val="19465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5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707928"/>
        <c:axId val="19471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707928"/>
        <c:axId val="194716752"/>
      </c:lineChart>
      <c:dateAx>
        <c:axId val="194707928"/>
        <c:scaling>
          <c:orientation val="minMax"/>
        </c:scaling>
        <c:delete val="1"/>
        <c:axPos val="b"/>
        <c:numFmt formatCode="ge" sourceLinked="1"/>
        <c:majorTickMark val="none"/>
        <c:minorTickMark val="none"/>
        <c:tickLblPos val="none"/>
        <c:crossAx val="194716752"/>
        <c:crosses val="autoZero"/>
        <c:auto val="1"/>
        <c:lblOffset val="100"/>
        <c:baseTimeUnit val="years"/>
      </c:dateAx>
      <c:valAx>
        <c:axId val="19471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0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96688"/>
        <c:axId val="194697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96688"/>
        <c:axId val="194697080"/>
      </c:lineChart>
      <c:dateAx>
        <c:axId val="194696688"/>
        <c:scaling>
          <c:orientation val="minMax"/>
        </c:scaling>
        <c:delete val="1"/>
        <c:axPos val="b"/>
        <c:numFmt formatCode="ge" sourceLinked="1"/>
        <c:majorTickMark val="none"/>
        <c:minorTickMark val="none"/>
        <c:tickLblPos val="none"/>
        <c:crossAx val="194697080"/>
        <c:crosses val="autoZero"/>
        <c:auto val="1"/>
        <c:lblOffset val="100"/>
        <c:baseTimeUnit val="years"/>
      </c:dateAx>
      <c:valAx>
        <c:axId val="194697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94698648"/>
        <c:axId val="1946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94698648"/>
        <c:axId val="194699040"/>
      </c:lineChart>
      <c:dateAx>
        <c:axId val="194698648"/>
        <c:scaling>
          <c:orientation val="minMax"/>
        </c:scaling>
        <c:delete val="1"/>
        <c:axPos val="b"/>
        <c:numFmt formatCode="ge" sourceLinked="1"/>
        <c:majorTickMark val="none"/>
        <c:minorTickMark val="none"/>
        <c:tickLblPos val="none"/>
        <c:crossAx val="194699040"/>
        <c:crosses val="autoZero"/>
        <c:auto val="1"/>
        <c:lblOffset val="100"/>
        <c:baseTimeUnit val="years"/>
      </c:dateAx>
      <c:valAx>
        <c:axId val="1946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2775.71</c:v>
                </c:pt>
                <c:pt idx="1">
                  <c:v>1923.32</c:v>
                </c:pt>
                <c:pt idx="2">
                  <c:v>1785.38</c:v>
                </c:pt>
                <c:pt idx="3" formatCode="#,##0.00;&quot;△&quot;#,##0.00">
                  <c:v>0</c:v>
                </c:pt>
                <c:pt idx="4">
                  <c:v>2042.18</c:v>
                </c:pt>
              </c:numCache>
            </c:numRef>
          </c:val>
        </c:ser>
        <c:dLbls>
          <c:showLegendKey val="0"/>
          <c:showVal val="0"/>
          <c:showCatName val="0"/>
          <c:showSerName val="0"/>
          <c:showPercent val="0"/>
          <c:showBubbleSize val="0"/>
        </c:dLbls>
        <c:gapWidth val="150"/>
        <c:axId val="194698256"/>
        <c:axId val="19516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194698256"/>
        <c:axId val="195168208"/>
      </c:lineChart>
      <c:dateAx>
        <c:axId val="194698256"/>
        <c:scaling>
          <c:orientation val="minMax"/>
        </c:scaling>
        <c:delete val="1"/>
        <c:axPos val="b"/>
        <c:numFmt formatCode="ge" sourceLinked="1"/>
        <c:majorTickMark val="none"/>
        <c:minorTickMark val="none"/>
        <c:tickLblPos val="none"/>
        <c:crossAx val="195168208"/>
        <c:crosses val="autoZero"/>
        <c:auto val="1"/>
        <c:lblOffset val="100"/>
        <c:baseTimeUnit val="years"/>
      </c:dateAx>
      <c:valAx>
        <c:axId val="19516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69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93.54</c:v>
                </c:pt>
                <c:pt idx="1">
                  <c:v>110.22</c:v>
                </c:pt>
                <c:pt idx="2">
                  <c:v>95.68</c:v>
                </c:pt>
                <c:pt idx="3">
                  <c:v>92.11</c:v>
                </c:pt>
                <c:pt idx="4">
                  <c:v>82.67</c:v>
                </c:pt>
              </c:numCache>
            </c:numRef>
          </c:val>
        </c:ser>
        <c:dLbls>
          <c:showLegendKey val="0"/>
          <c:showVal val="0"/>
          <c:showCatName val="0"/>
          <c:showSerName val="0"/>
          <c:showPercent val="0"/>
          <c:showBubbleSize val="0"/>
        </c:dLbls>
        <c:gapWidth val="150"/>
        <c:axId val="195169384"/>
        <c:axId val="19516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195169384"/>
        <c:axId val="195169776"/>
      </c:lineChart>
      <c:dateAx>
        <c:axId val="195169384"/>
        <c:scaling>
          <c:orientation val="minMax"/>
        </c:scaling>
        <c:delete val="1"/>
        <c:axPos val="b"/>
        <c:numFmt formatCode="ge" sourceLinked="1"/>
        <c:majorTickMark val="none"/>
        <c:minorTickMark val="none"/>
        <c:tickLblPos val="none"/>
        <c:crossAx val="195169776"/>
        <c:crosses val="autoZero"/>
        <c:auto val="1"/>
        <c:lblOffset val="100"/>
        <c:baseTimeUnit val="years"/>
      </c:dateAx>
      <c:valAx>
        <c:axId val="19516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6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176.54</c:v>
                </c:pt>
                <c:pt idx="1">
                  <c:v>154.9</c:v>
                </c:pt>
                <c:pt idx="2">
                  <c:v>176.82</c:v>
                </c:pt>
                <c:pt idx="3">
                  <c:v>185.47</c:v>
                </c:pt>
                <c:pt idx="4">
                  <c:v>205.42</c:v>
                </c:pt>
              </c:numCache>
            </c:numRef>
          </c:val>
        </c:ser>
        <c:dLbls>
          <c:showLegendKey val="0"/>
          <c:showVal val="0"/>
          <c:showCatName val="0"/>
          <c:showSerName val="0"/>
          <c:showPercent val="0"/>
          <c:showBubbleSize val="0"/>
        </c:dLbls>
        <c:gapWidth val="150"/>
        <c:axId val="194921208"/>
        <c:axId val="19492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194921208"/>
        <c:axId val="194921600"/>
      </c:lineChart>
      <c:dateAx>
        <c:axId val="194921208"/>
        <c:scaling>
          <c:orientation val="minMax"/>
        </c:scaling>
        <c:delete val="1"/>
        <c:axPos val="b"/>
        <c:numFmt formatCode="ge" sourceLinked="1"/>
        <c:majorTickMark val="none"/>
        <c:minorTickMark val="none"/>
        <c:tickLblPos val="none"/>
        <c:crossAx val="194921600"/>
        <c:crosses val="autoZero"/>
        <c:auto val="1"/>
        <c:lblOffset val="100"/>
        <c:baseTimeUnit val="years"/>
      </c:dateAx>
      <c:valAx>
        <c:axId val="19492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921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若桜町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3432</v>
      </c>
      <c r="AM8" s="50"/>
      <c r="AN8" s="50"/>
      <c r="AO8" s="50"/>
      <c r="AP8" s="50"/>
      <c r="AQ8" s="50"/>
      <c r="AR8" s="50"/>
      <c r="AS8" s="50"/>
      <c r="AT8" s="45">
        <f>データ!T6</f>
        <v>199.18</v>
      </c>
      <c r="AU8" s="45"/>
      <c r="AV8" s="45"/>
      <c r="AW8" s="45"/>
      <c r="AX8" s="45"/>
      <c r="AY8" s="45"/>
      <c r="AZ8" s="45"/>
      <c r="BA8" s="45"/>
      <c r="BB8" s="45">
        <f>データ!U6</f>
        <v>17.23</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16.149999999999999</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551</v>
      </c>
      <c r="AM10" s="50"/>
      <c r="AN10" s="50"/>
      <c r="AO10" s="50"/>
      <c r="AP10" s="50"/>
      <c r="AQ10" s="50"/>
      <c r="AR10" s="50"/>
      <c r="AS10" s="50"/>
      <c r="AT10" s="45">
        <f>データ!W6</f>
        <v>0.84</v>
      </c>
      <c r="AU10" s="45"/>
      <c r="AV10" s="45"/>
      <c r="AW10" s="45"/>
      <c r="AX10" s="45"/>
      <c r="AY10" s="45"/>
      <c r="AZ10" s="45"/>
      <c r="BA10" s="45"/>
      <c r="BB10" s="45">
        <f>データ!X6</f>
        <v>655.95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313254</v>
      </c>
      <c r="D6" s="33">
        <f t="shared" si="3"/>
        <v>47</v>
      </c>
      <c r="E6" s="33">
        <f t="shared" si="3"/>
        <v>17</v>
      </c>
      <c r="F6" s="33">
        <f t="shared" si="3"/>
        <v>5</v>
      </c>
      <c r="G6" s="33">
        <f t="shared" si="3"/>
        <v>0</v>
      </c>
      <c r="H6" s="33" t="str">
        <f t="shared" si="3"/>
        <v>鳥取県　若桜町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16.149999999999999</v>
      </c>
      <c r="Q6" s="34">
        <f t="shared" si="3"/>
        <v>100</v>
      </c>
      <c r="R6" s="34">
        <f t="shared" si="3"/>
        <v>3780</v>
      </c>
      <c r="S6" s="34">
        <f t="shared" si="3"/>
        <v>3432</v>
      </c>
      <c r="T6" s="34">
        <f t="shared" si="3"/>
        <v>199.18</v>
      </c>
      <c r="U6" s="34">
        <f t="shared" si="3"/>
        <v>17.23</v>
      </c>
      <c r="V6" s="34">
        <f t="shared" si="3"/>
        <v>551</v>
      </c>
      <c r="W6" s="34">
        <f t="shared" si="3"/>
        <v>0.84</v>
      </c>
      <c r="X6" s="34">
        <f t="shared" si="3"/>
        <v>655.95</v>
      </c>
      <c r="Y6" s="35">
        <f>IF(Y7="",NA(),Y7)</f>
        <v>33.229999999999997</v>
      </c>
      <c r="Z6" s="35">
        <f t="shared" ref="Z6:AH6" si="4">IF(Z7="",NA(),Z7)</f>
        <v>27.94</v>
      </c>
      <c r="AA6" s="35">
        <f t="shared" si="4"/>
        <v>28.09</v>
      </c>
      <c r="AB6" s="35">
        <f t="shared" si="4"/>
        <v>29.68</v>
      </c>
      <c r="AC6" s="35">
        <f t="shared" si="4"/>
        <v>95.39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2775.71</v>
      </c>
      <c r="BG6" s="35">
        <f t="shared" ref="BG6:BO6" si="7">IF(BG7="",NA(),BG7)</f>
        <v>1923.32</v>
      </c>
      <c r="BH6" s="35">
        <f t="shared" si="7"/>
        <v>1785.38</v>
      </c>
      <c r="BI6" s="34">
        <f t="shared" si="7"/>
        <v>0</v>
      </c>
      <c r="BJ6" s="35">
        <f t="shared" si="7"/>
        <v>2042.18</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93.54</v>
      </c>
      <c r="BR6" s="35">
        <f t="shared" ref="BR6:BZ6" si="8">IF(BR7="",NA(),BR7)</f>
        <v>110.22</v>
      </c>
      <c r="BS6" s="35">
        <f t="shared" si="8"/>
        <v>95.68</v>
      </c>
      <c r="BT6" s="35">
        <f t="shared" si="8"/>
        <v>92.11</v>
      </c>
      <c r="BU6" s="35">
        <f t="shared" si="8"/>
        <v>82.67</v>
      </c>
      <c r="BV6" s="35">
        <f t="shared" si="8"/>
        <v>42.48</v>
      </c>
      <c r="BW6" s="35">
        <f t="shared" si="8"/>
        <v>41.04</v>
      </c>
      <c r="BX6" s="35">
        <f t="shared" si="8"/>
        <v>50.82</v>
      </c>
      <c r="BY6" s="35">
        <f t="shared" si="8"/>
        <v>52.19</v>
      </c>
      <c r="BZ6" s="35">
        <f t="shared" si="8"/>
        <v>55.32</v>
      </c>
      <c r="CA6" s="34" t="str">
        <f>IF(CA7="","",IF(CA7="-","【-】","【"&amp;SUBSTITUTE(TEXT(CA7,"#,##0.00"),"-","△")&amp;"】"))</f>
        <v>【55.73】</v>
      </c>
      <c r="CB6" s="35">
        <f>IF(CB7="",NA(),CB7)</f>
        <v>176.54</v>
      </c>
      <c r="CC6" s="35">
        <f t="shared" ref="CC6:CK6" si="9">IF(CC7="",NA(),CC7)</f>
        <v>154.9</v>
      </c>
      <c r="CD6" s="35">
        <f t="shared" si="9"/>
        <v>176.82</v>
      </c>
      <c r="CE6" s="35">
        <f t="shared" si="9"/>
        <v>185.47</v>
      </c>
      <c r="CF6" s="35">
        <f t="shared" si="9"/>
        <v>205.42</v>
      </c>
      <c r="CG6" s="35">
        <f t="shared" si="9"/>
        <v>343.8</v>
      </c>
      <c r="CH6" s="35">
        <f t="shared" si="9"/>
        <v>357.08</v>
      </c>
      <c r="CI6" s="35">
        <f t="shared" si="9"/>
        <v>300.52</v>
      </c>
      <c r="CJ6" s="35">
        <f t="shared" si="9"/>
        <v>296.14</v>
      </c>
      <c r="CK6" s="35">
        <f t="shared" si="9"/>
        <v>283.17</v>
      </c>
      <c r="CL6" s="34" t="str">
        <f>IF(CL7="","",IF(CL7="-","【-】","【"&amp;SUBSTITUTE(TEXT(CL7,"#,##0.00"),"-","△")&amp;"】"))</f>
        <v>【276.78】</v>
      </c>
      <c r="CM6" s="35">
        <f>IF(CM7="",NA(),CM7)</f>
        <v>39.39</v>
      </c>
      <c r="CN6" s="35">
        <f t="shared" ref="CN6:CV6" si="10">IF(CN7="",NA(),CN7)</f>
        <v>37.369999999999997</v>
      </c>
      <c r="CO6" s="35">
        <f t="shared" si="10"/>
        <v>38.89</v>
      </c>
      <c r="CP6" s="35">
        <f t="shared" si="10"/>
        <v>33.33</v>
      </c>
      <c r="CQ6" s="35">
        <f t="shared" si="10"/>
        <v>37.630000000000003</v>
      </c>
      <c r="CR6" s="35">
        <f t="shared" si="10"/>
        <v>46.06</v>
      </c>
      <c r="CS6" s="35">
        <f t="shared" si="10"/>
        <v>45.95</v>
      </c>
      <c r="CT6" s="35">
        <f t="shared" si="10"/>
        <v>53.24</v>
      </c>
      <c r="CU6" s="35">
        <f t="shared" si="10"/>
        <v>52.31</v>
      </c>
      <c r="CV6" s="35">
        <f t="shared" si="10"/>
        <v>60.65</v>
      </c>
      <c r="CW6" s="34" t="str">
        <f>IF(CW7="","",IF(CW7="-","【-】","【"&amp;SUBSTITUTE(TEXT(CW7,"#,##0.00"),"-","△")&amp;"】"))</f>
        <v>【59.15】</v>
      </c>
      <c r="CX6" s="35">
        <f>IF(CX7="",NA(),CX7)</f>
        <v>88.36</v>
      </c>
      <c r="CY6" s="35">
        <f t="shared" ref="CY6:DG6" si="11">IF(CY7="",NA(),CY7)</f>
        <v>86.81</v>
      </c>
      <c r="CZ6" s="35">
        <f t="shared" si="11"/>
        <v>81.94</v>
      </c>
      <c r="DA6" s="35">
        <f t="shared" si="11"/>
        <v>89.1</v>
      </c>
      <c r="DB6" s="35">
        <f t="shared" si="11"/>
        <v>92.56</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313254</v>
      </c>
      <c r="D7" s="37">
        <v>47</v>
      </c>
      <c r="E7" s="37">
        <v>17</v>
      </c>
      <c r="F7" s="37">
        <v>5</v>
      </c>
      <c r="G7" s="37">
        <v>0</v>
      </c>
      <c r="H7" s="37" t="s">
        <v>109</v>
      </c>
      <c r="I7" s="37" t="s">
        <v>110</v>
      </c>
      <c r="J7" s="37" t="s">
        <v>111</v>
      </c>
      <c r="K7" s="37" t="s">
        <v>112</v>
      </c>
      <c r="L7" s="37" t="s">
        <v>113</v>
      </c>
      <c r="M7" s="37"/>
      <c r="N7" s="38" t="s">
        <v>114</v>
      </c>
      <c r="O7" s="38" t="s">
        <v>115</v>
      </c>
      <c r="P7" s="38">
        <v>16.149999999999999</v>
      </c>
      <c r="Q7" s="38">
        <v>100</v>
      </c>
      <c r="R7" s="38">
        <v>3780</v>
      </c>
      <c r="S7" s="38">
        <v>3432</v>
      </c>
      <c r="T7" s="38">
        <v>199.18</v>
      </c>
      <c r="U7" s="38">
        <v>17.23</v>
      </c>
      <c r="V7" s="38">
        <v>551</v>
      </c>
      <c r="W7" s="38">
        <v>0.84</v>
      </c>
      <c r="X7" s="38">
        <v>655.95</v>
      </c>
      <c r="Y7" s="38">
        <v>33.229999999999997</v>
      </c>
      <c r="Z7" s="38">
        <v>27.94</v>
      </c>
      <c r="AA7" s="38">
        <v>28.09</v>
      </c>
      <c r="AB7" s="38">
        <v>29.68</v>
      </c>
      <c r="AC7" s="38">
        <v>95.39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2775.71</v>
      </c>
      <c r="BG7" s="38">
        <v>1923.32</v>
      </c>
      <c r="BH7" s="38">
        <v>1785.38</v>
      </c>
      <c r="BI7" s="38">
        <v>0</v>
      </c>
      <c r="BJ7" s="38">
        <v>2042.18</v>
      </c>
      <c r="BK7" s="38">
        <v>1144.05</v>
      </c>
      <c r="BL7" s="38">
        <v>1117.1099999999999</v>
      </c>
      <c r="BM7" s="38">
        <v>1044.8</v>
      </c>
      <c r="BN7" s="38">
        <v>1081.8</v>
      </c>
      <c r="BO7" s="38">
        <v>974.93</v>
      </c>
      <c r="BP7" s="38">
        <v>914.53</v>
      </c>
      <c r="BQ7" s="38">
        <v>93.54</v>
      </c>
      <c r="BR7" s="38">
        <v>110.22</v>
      </c>
      <c r="BS7" s="38">
        <v>95.68</v>
      </c>
      <c r="BT7" s="38">
        <v>92.11</v>
      </c>
      <c r="BU7" s="38">
        <v>82.67</v>
      </c>
      <c r="BV7" s="38">
        <v>42.48</v>
      </c>
      <c r="BW7" s="38">
        <v>41.04</v>
      </c>
      <c r="BX7" s="38">
        <v>50.82</v>
      </c>
      <c r="BY7" s="38">
        <v>52.19</v>
      </c>
      <c r="BZ7" s="38">
        <v>55.32</v>
      </c>
      <c r="CA7" s="38">
        <v>55.73</v>
      </c>
      <c r="CB7" s="38">
        <v>176.54</v>
      </c>
      <c r="CC7" s="38">
        <v>154.9</v>
      </c>
      <c r="CD7" s="38">
        <v>176.82</v>
      </c>
      <c r="CE7" s="38">
        <v>185.47</v>
      </c>
      <c r="CF7" s="38">
        <v>205.42</v>
      </c>
      <c r="CG7" s="38">
        <v>343.8</v>
      </c>
      <c r="CH7" s="38">
        <v>357.08</v>
      </c>
      <c r="CI7" s="38">
        <v>300.52</v>
      </c>
      <c r="CJ7" s="38">
        <v>296.14</v>
      </c>
      <c r="CK7" s="38">
        <v>283.17</v>
      </c>
      <c r="CL7" s="38">
        <v>276.77999999999997</v>
      </c>
      <c r="CM7" s="38">
        <v>39.39</v>
      </c>
      <c r="CN7" s="38">
        <v>37.369999999999997</v>
      </c>
      <c r="CO7" s="38">
        <v>38.89</v>
      </c>
      <c r="CP7" s="38">
        <v>33.33</v>
      </c>
      <c r="CQ7" s="38">
        <v>37.630000000000003</v>
      </c>
      <c r="CR7" s="38">
        <v>46.06</v>
      </c>
      <c r="CS7" s="38">
        <v>45.95</v>
      </c>
      <c r="CT7" s="38">
        <v>53.24</v>
      </c>
      <c r="CU7" s="38">
        <v>52.31</v>
      </c>
      <c r="CV7" s="38">
        <v>60.65</v>
      </c>
      <c r="CW7" s="38">
        <v>59.15</v>
      </c>
      <c r="CX7" s="38">
        <v>88.36</v>
      </c>
      <c r="CY7" s="38">
        <v>86.81</v>
      </c>
      <c r="CZ7" s="38">
        <v>81.94</v>
      </c>
      <c r="DA7" s="38">
        <v>89.1</v>
      </c>
      <c r="DB7" s="38">
        <v>92.56</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若桜町</cp:lastModifiedBy>
  <cp:lastPrinted>2018-02-14T07:49:43Z</cp:lastPrinted>
  <dcterms:created xsi:type="dcterms:W3CDTF">2017-12-25T02:31:21Z</dcterms:created>
  <dcterms:modified xsi:type="dcterms:W3CDTF">2018-02-14T07:49:44Z</dcterms:modified>
  <cp:category/>
</cp:coreProperties>
</file>