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5 分析依頼（休養、駐車場）\05_県HP掲載用\"/>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LH32" i="4" s="1"/>
  <c r="DR7" i="5"/>
  <c r="KO32" i="4" s="1"/>
  <c r="DQ7" i="5"/>
  <c r="JV32" i="4" s="1"/>
  <c r="DP7" i="5"/>
  <c r="DO7" i="5"/>
  <c r="DN7" i="5"/>
  <c r="DM7" i="5"/>
  <c r="KO31" i="4" s="1"/>
  <c r="DL7" i="5"/>
  <c r="DK7" i="5"/>
  <c r="DI7" i="5"/>
  <c r="MI78" i="4" s="1"/>
  <c r="DH7" i="5"/>
  <c r="LT78" i="4" s="1"/>
  <c r="DG7" i="5"/>
  <c r="DF7" i="5"/>
  <c r="KP78" i="4" s="1"/>
  <c r="DE7" i="5"/>
  <c r="KA78" i="4" s="1"/>
  <c r="DD7" i="5"/>
  <c r="MI77" i="4" s="1"/>
  <c r="DC7" i="5"/>
  <c r="DB7" i="5"/>
  <c r="DA7" i="5"/>
  <c r="CZ7" i="5"/>
  <c r="KA77" i="4" s="1"/>
  <c r="CN7" i="5"/>
  <c r="CM7" i="5"/>
  <c r="CV67" i="4" s="1"/>
  <c r="BZ7" i="5"/>
  <c r="MA53" i="4" s="1"/>
  <c r="BY7" i="5"/>
  <c r="LH53" i="4" s="1"/>
  <c r="BX7" i="5"/>
  <c r="BW7" i="5"/>
  <c r="JV53" i="4" s="1"/>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BG52" i="4" s="1"/>
  <c r="AV7" i="5"/>
  <c r="AN52" i="4" s="1"/>
  <c r="AU7" i="5"/>
  <c r="U52" i="4" s="1"/>
  <c r="AS7" i="5"/>
  <c r="AR7" i="5"/>
  <c r="AQ7" i="5"/>
  <c r="AP7" i="5"/>
  <c r="FE32" i="4" s="1"/>
  <c r="AO7" i="5"/>
  <c r="AN7" i="5"/>
  <c r="AM7" i="5"/>
  <c r="GQ31" i="4" s="1"/>
  <c r="AL7" i="5"/>
  <c r="FX31" i="4" s="1"/>
  <c r="AK7" i="5"/>
  <c r="AJ7" i="5"/>
  <c r="AH7" i="5"/>
  <c r="CS32" i="4" s="1"/>
  <c r="AG7" i="5"/>
  <c r="BZ32" i="4" s="1"/>
  <c r="AF7" i="5"/>
  <c r="AE7" i="5"/>
  <c r="AN32" i="4" s="1"/>
  <c r="AD7" i="5"/>
  <c r="U32" i="4" s="1"/>
  <c r="AC7" i="5"/>
  <c r="CS31" i="4" s="1"/>
  <c r="AB7" i="5"/>
  <c r="AA7" i="5"/>
  <c r="Z7" i="5"/>
  <c r="Y7" i="5"/>
  <c r="U31" i="4" s="1"/>
  <c r="X7" i="5"/>
  <c r="W7" i="5"/>
  <c r="V7" i="5"/>
  <c r="U7" i="5"/>
  <c r="LJ8" i="4" s="1"/>
  <c r="T7" i="5"/>
  <c r="S7" i="5"/>
  <c r="R7" i="5"/>
  <c r="DU10" i="4" s="1"/>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IT78" i="4"/>
  <c r="IE78" i="4"/>
  <c r="HP78" i="4"/>
  <c r="HA78" i="4"/>
  <c r="GL78" i="4"/>
  <c r="BZ78" i="4"/>
  <c r="BK78" i="4"/>
  <c r="AV78" i="4"/>
  <c r="AG78" i="4"/>
  <c r="R78" i="4"/>
  <c r="LT77" i="4"/>
  <c r="LE77" i="4"/>
  <c r="KP77" i="4"/>
  <c r="IT77" i="4"/>
  <c r="IE77" i="4"/>
  <c r="HP77" i="4"/>
  <c r="HA77" i="4"/>
  <c r="GL77" i="4"/>
  <c r="BZ77" i="4"/>
  <c r="BK77" i="4"/>
  <c r="AV77" i="4"/>
  <c r="AG77" i="4"/>
  <c r="R77" i="4"/>
  <c r="CV76" i="4"/>
  <c r="KO53" i="4"/>
  <c r="HJ53" i="4"/>
  <c r="GQ53" i="4"/>
  <c r="EL53" i="4"/>
  <c r="CS53" i="4"/>
  <c r="BG53" i="4"/>
  <c r="AN53" i="4"/>
  <c r="U53" i="4"/>
  <c r="LH52" i="4"/>
  <c r="KO52" i="4"/>
  <c r="JV52" i="4"/>
  <c r="HJ52" i="4"/>
  <c r="GQ52" i="4"/>
  <c r="FX52" i="4"/>
  <c r="FE52" i="4"/>
  <c r="EL52" i="4"/>
  <c r="BZ52" i="4"/>
  <c r="MA32" i="4"/>
  <c r="JC32" i="4"/>
  <c r="HJ32" i="4"/>
  <c r="GQ32" i="4"/>
  <c r="FX32" i="4"/>
  <c r="EL32" i="4"/>
  <c r="BG32" i="4"/>
  <c r="MA31" i="4"/>
  <c r="LH31" i="4"/>
  <c r="JV31" i="4"/>
  <c r="JC31" i="4"/>
  <c r="HJ31" i="4"/>
  <c r="FE31" i="4"/>
  <c r="EL31" i="4"/>
  <c r="BZ31" i="4"/>
  <c r="BG31" i="4"/>
  <c r="AN31" i="4"/>
  <c r="LJ10" i="4"/>
  <c r="JQ10" i="4"/>
  <c r="HX10" i="4"/>
  <c r="AQ10" i="4"/>
  <c r="B10" i="4"/>
  <c r="JQ8" i="4"/>
  <c r="HX8" i="4"/>
  <c r="CF8" i="4"/>
  <c r="AQ8" i="4"/>
  <c r="B8" i="4"/>
  <c r="B6" i="4"/>
  <c r="MA51" i="4" l="1"/>
  <c r="MI76" i="4"/>
  <c r="HJ51" i="4"/>
  <c r="MA30" i="4"/>
  <c r="BZ76" i="4"/>
  <c r="IT76" i="4"/>
  <c r="CS51" i="4"/>
  <c r="HJ30" i="4"/>
  <c r="CS30" i="4"/>
  <c r="C11" i="5"/>
  <c r="D11" i="5"/>
  <c r="E11" i="5"/>
  <c r="B11" i="5"/>
  <c r="BK76" i="4" l="1"/>
  <c r="LH51" i="4"/>
  <c r="GQ30" i="4"/>
  <c r="LT76" i="4"/>
  <c r="GQ51" i="4"/>
  <c r="LH30" i="4"/>
  <c r="IE76" i="4"/>
  <c r="BZ51" i="4"/>
  <c r="BZ30" i="4"/>
  <c r="FX30" i="4"/>
  <c r="BG30" i="4"/>
  <c r="FX51" i="4"/>
  <c r="HP76" i="4"/>
  <c r="AV76" i="4"/>
  <c r="KO51" i="4"/>
  <c r="KO30" i="4"/>
  <c r="BG51" i="4"/>
  <c r="LE76" i="4"/>
  <c r="KP76" i="4"/>
  <c r="HA76" i="4"/>
  <c r="AN51" i="4"/>
  <c r="FE30" i="4"/>
  <c r="JV51" i="4"/>
  <c r="FE51" i="4"/>
  <c r="JV30" i="4"/>
  <c r="AN30" i="4"/>
  <c r="AG76" i="4"/>
  <c r="R76" i="4"/>
  <c r="KA76" i="4"/>
  <c r="EL51" i="4"/>
  <c r="JC30" i="4"/>
  <c r="GL76" i="4"/>
  <c r="U51" i="4"/>
  <c r="EL30" i="4"/>
  <c r="U30" i="4"/>
  <c r="JC51"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<sst xmlns="http://schemas.openxmlformats.org/spreadsheetml/2006/main" count="286" uniqueCount="135">
  <si>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</si>
  <si>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</si>
  <si>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</si>
  <si>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</si>
  <si>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</si>
  <si>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</si>
  <si>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</si>
  <si>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</si>
  <si>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</si>
  <si>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</si>
  <si>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</si>
  <si>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</si>
  <si>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</si>
  <si>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</si>
  <si>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</si>
  <si>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</si>
  <si>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</si>
  <si>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</si>
  <si>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</si>
  <si>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</si>
  <si>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</si>
  <si>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</si>
  <si>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</si>
  <si>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</si>
  <si>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</si>
  <si>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</si>
  <si>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</si>
  <si>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</si>
  <si>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</si>
  <si>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</si>
  <si>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</si>
  <si>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</si>
  <si>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</si>
  <si>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</si>
  <si>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</si>
  <si>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</si>
  <si>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</si>
  <si>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</si>
  <si>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</si>
  <si>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</si>
  <si>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</si>
  <si>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</si>
  <si>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</si>
  <si>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</si>
  <si>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</si>
  <si>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</si>
  <si>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</si>
  <si>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</si>
  <si>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</si>
  <si>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</si>
  <si>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</si>
  <si>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</si>
  <si>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</si>
  <si>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</si>
  <si>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</si>
  <si>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</si>
  <si>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</si>
  <si>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</si>
  <si>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</si>
  <si>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</si>
  <si>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</si>
  <si>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</si>
  <si>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</si>
  <si>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</si>
  <si>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</si>
  <si>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</si>
  <si>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</si>
  <si>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</si>
  <si>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</si>
  <si>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</si>
  <si>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</si>
  <si>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</si>
  <si>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</si>
  <si>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</si>
  <si>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</si>
  <si>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</si>
  <si>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</si>
  <si>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</si>
  <si>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</si>
  <si>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</si>
  <si>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</si>
  <si>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</si>
  <si>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</si>
  <si>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</si>
  <si>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</si>
  <si>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</si>
  <si>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</si>
  <si>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</si>
  <si>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</si>
  <si>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</si>
  <si>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</si>
  <si>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</si>
  <si>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</si>
  <si>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</si>
  <si>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</si>
  <si>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</si>
  <si>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</si>
  <si>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</si>
  <si>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</si>
  <si>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</si>
  <si>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</si>
  <si>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</si>
  <si>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</si>
  <si>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</si>
  <si>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</si>
  <si>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</si>
  <si>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</si>
  <si>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</si>
  <si>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</si>
  <si>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</si>
  <si>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</si>
  <si>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</si>
  <si>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</si>
  <si>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鳥取県　境港市</t>
  </si>
  <si>
    <t>境港駅前駐車場</t>
  </si>
  <si>
    <t>法非適用</t>
  </si>
  <si>
    <t>駐車場整備事業</t>
  </si>
  <si>
    <t>-</t>
  </si>
  <si>
    <t>Ａ３Ｂ１</t>
  </si>
  <si>
    <t>該当数値なし</t>
  </si>
  <si>
    <t>届出駐車場</t>
  </si>
  <si>
    <t>広場式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</si>
  <si>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</si>
  <si>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</si>
  <si>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</si>
  <si>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</si>
  <si>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</si>
  <si>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</si>
  <si>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</si>
  <si>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</si>
  <si>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近隣の観光地である水木しげるロードのリニューアルに伴い観光客の増加が見込まれるため、駐車場の再編成を検討しており、約１億５千万円の設備投資を見込んでいる。
　地方債の償還は平成２８年度で完了したが、駐車場の再編成が実施されることとなった場合には、新たに地方債を発行する可能性がある。</t>
    <phoneticPr fontId="6"/>
  </si>
  <si>
    <t>　水木しげるロードの観光客の減少や、周辺地域の民間駐車場の開設などにより、利用者数は減少傾向にあるが、水木しげるロードのリニューアルなどに伴い、利用者数の増加が見込まれる。</t>
    <phoneticPr fontId="6"/>
  </si>
  <si>
    <t>　収益的収支比率は、地方債を短期間で償還したことによる影響により５０％程度で推移しており、単年度収支は赤字となっているが、平成２８年度で償還が完了したことから、平成２９年度以降は単年度収支が黒字に転じる見込みとなっている。
　売上高ＧＯＰ比率、ＥＢＩＴＤＡともに類似施設の平均値を上回っているが、ＥＢＩＴＤＡは減少傾向にあり、収益性の低下が見られる。
　しかし、平成３０年度には近隣の観光地である水木しげるロードリニューアル工事完了やゲゲゲの鬼太郎新シリーズアニメ放映開始など、観光客の増加による収益の伸びが見込まれる。</t>
    <rPh sb="119" eb="120">
      <t>ヒ</t>
    </rPh>
    <rPh sb="232" eb="234">
      <t>ホウエイ</t>
    </rPh>
    <phoneticPr fontId="6"/>
  </si>
  <si>
    <t>非設置</t>
    <rPh sb="0" eb="1">
      <t>ヒ</t>
    </rPh>
    <rPh sb="1" eb="3">
      <t>セッチ</t>
    </rPh>
    <phoneticPr fontId="6"/>
  </si>
  <si>
    <t>　地方債の償還終了に伴い、今後は単年度収支が黒字となることが見込まれており、実質収支についても数年後には黒字化すると見込んでいる。
　また、水木しげるロードのリニューアルなどにより観光客の増加が見込まれ、収益性についても向上することが見込まれる。
　観光地に隣接した駐車場であり、今後観光施策と連携した整備・運営が求められること及び広場式の駐車場であり維持管理費が小さいことから、民間への譲渡や民間活用には馴染まないが、維持管理費の抑制に努めることで単年度黒字を継続し、実質収支の黒字化を図る。</t>
    <rPh sb="140" eb="142">
      <t>コンゴ</t>
    </rPh>
    <rPh sb="157" eb="158">
      <t>モト</t>
    </rPh>
    <rPh sb="164" eb="165">
      <t>オヨ</t>
    </rPh>
    <rPh sb="182" eb="183">
      <t>チイ</t>
    </rPh>
    <rPh sb="231" eb="233">
      <t>ケイゾク</t>
    </rPh>
    <rPh sb="235" eb="237">
      <t>ジッシツ</t>
    </rPh>
    <rPh sb="237" eb="239">
      <t>シュウシ</t>
    </rPh>
    <rPh sb="240" eb="243">
      <t>クロジカ</t>
    </rPh>
    <rPh sb="244" eb="245">
      <t>ハカ</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</si>
</sst>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Fill="1" applyBorder="1" applyAlignment="1" applyProtection="1">
      <alignment horizontal="left" vertical="top" shrinkToFit="1"/>
      <protection hidden="1"/>
    </xf>
    <xf numFmtId="0" fontId="5" fillId="0" borderId="7" xfId="1" applyFont="1" applyFill="1" applyBorder="1" applyAlignment="1" applyProtection="1">
      <alignment horizontal="left" vertical="top" shrinkToFit="1"/>
      <protection hidden="1"/>
    </xf>
    <xf numFmtId="0" fontId="5" fillId="0" borderId="8" xfId="1" applyFont="1" applyFill="1" applyBorder="1" applyAlignment="1" applyProtection="1">
      <alignment horizontal="left" vertical="top" shrinkToFit="1"/>
      <protection hidden="1"/>
    </xf>
    <xf numFmtId="0" fontId="7" fillId="0" borderId="9" xfId="1" applyFont="1" applyFill="1" applyBorder="1" applyAlignment="1" applyProtection="1">
      <alignment horizontal="left" vertical="top" wrapText="1"/>
      <protection locked="0"/>
    </xf>
    <xf numFmtId="0" fontId="7" fillId="0" borderId="0" xfId="1" applyFont="1" applyFill="1" applyBorder="1" applyAlignment="1" applyProtection="1">
      <alignment horizontal="left" vertical="top" wrapText="1"/>
      <protection locked="0"/>
    </xf>
    <xf numFmtId="0" fontId="7" fillId="0" borderId="10" xfId="1" applyFont="1" applyFill="1" applyBorder="1" applyAlignment="1" applyProtection="1">
      <alignment horizontal="left" vertical="top" wrapText="1"/>
      <protection locked="0"/>
    </xf>
    <xf numFmtId="0" fontId="7" fillId="0" borderId="11" xfId="1" applyFont="1" applyFill="1" applyBorder="1" applyAlignment="1" applyProtection="1">
      <alignment horizontal="left" vertical="top" wrapText="1"/>
      <protection locked="0"/>
    </xf>
    <xf numFmtId="0" fontId="7" fillId="0" borderId="1" xfId="1" applyFont="1" applyFill="1" applyBorder="1" applyAlignment="1" applyProtection="1">
      <alignment horizontal="left" vertical="top" wrapText="1"/>
      <protection locked="0"/>
    </xf>
    <xf numFmtId="0" fontId="7" fillId="0" borderId="12" xfId="1" applyFont="1" applyFill="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7" fillId="0" borderId="5" xfId="1" applyNumberFormat="1" applyFont="1" applyBorder="1" applyAlignment="1" applyProtection="1">
      <alignment horizontal="center" vertical="center" shrinkToFi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50.6</c:v>
                </c:pt>
                <c:pt idx="1">
                  <c:v>53.5</c:v>
                </c:pt>
                <c:pt idx="2">
                  <c:v>51.5</c:v>
                </c:pt>
                <c:pt idx="3">
                  <c:v>50.7</c:v>
                </c:pt>
                <c:pt idx="4">
                  <c:v>48.6</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35286016"/>
        <c:axId val="33528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35286016"/>
        <c:axId val="335286408"/>
      </c:lineChart>
      <c:dateAx>
        <c:axId val="335286016"/>
        <c:scaling>
          <c:orientation val="minMax"/>
        </c:scaling>
        <c:delete val="1"/>
        <c:axPos val="b"/>
        <c:numFmt formatCode="ge" sourceLinked="1"/>
        <c:majorTickMark val="none"/>
        <c:minorTickMark val="none"/>
        <c:tickLblPos val="none"/>
        <c:crossAx val="335286408"/>
        <c:crosses val="autoZero"/>
        <c:auto val="1"/>
        <c:lblOffset val="100"/>
        <c:baseTimeUnit val="years"/>
      </c:dateAx>
      <c:valAx>
        <c:axId val="335286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28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724</c:v>
                </c:pt>
                <c:pt idx="1">
                  <c:v>476.9</c:v>
                </c:pt>
                <c:pt idx="2">
                  <c:v>355</c:v>
                </c:pt>
                <c:pt idx="3">
                  <c:v>181.5</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335288368"/>
        <c:axId val="33528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335288368"/>
        <c:axId val="335289936"/>
      </c:lineChart>
      <c:dateAx>
        <c:axId val="335288368"/>
        <c:scaling>
          <c:orientation val="minMax"/>
        </c:scaling>
        <c:delete val="1"/>
        <c:axPos val="b"/>
        <c:numFmt formatCode="ge" sourceLinked="1"/>
        <c:majorTickMark val="none"/>
        <c:minorTickMark val="none"/>
        <c:tickLblPos val="none"/>
        <c:crossAx val="335289936"/>
        <c:crosses val="autoZero"/>
        <c:auto val="1"/>
        <c:lblOffset val="100"/>
        <c:baseTimeUnit val="years"/>
      </c:dateAx>
      <c:valAx>
        <c:axId val="33528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288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35287192"/>
        <c:axId val="33528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35287192"/>
        <c:axId val="335287976"/>
      </c:lineChart>
      <c:dateAx>
        <c:axId val="335287192"/>
        <c:scaling>
          <c:orientation val="minMax"/>
        </c:scaling>
        <c:delete val="1"/>
        <c:axPos val="b"/>
        <c:numFmt formatCode="ge" sourceLinked="1"/>
        <c:majorTickMark val="none"/>
        <c:minorTickMark val="none"/>
        <c:tickLblPos val="none"/>
        <c:crossAx val="335287976"/>
        <c:crosses val="autoZero"/>
        <c:auto val="1"/>
        <c:lblOffset val="100"/>
        <c:baseTimeUnit val="years"/>
      </c:dateAx>
      <c:valAx>
        <c:axId val="335287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287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35283664"/>
        <c:axId val="33528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35283664"/>
        <c:axId val="335288760"/>
      </c:lineChart>
      <c:dateAx>
        <c:axId val="335283664"/>
        <c:scaling>
          <c:orientation val="minMax"/>
        </c:scaling>
        <c:delete val="1"/>
        <c:axPos val="b"/>
        <c:numFmt formatCode="ge" sourceLinked="1"/>
        <c:majorTickMark val="none"/>
        <c:minorTickMark val="none"/>
        <c:tickLblPos val="none"/>
        <c:crossAx val="335288760"/>
        <c:crosses val="autoZero"/>
        <c:auto val="1"/>
        <c:lblOffset val="100"/>
        <c:baseTimeUnit val="years"/>
      </c:dateAx>
      <c:valAx>
        <c:axId val="335288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28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7888168"/>
        <c:axId val="9788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7888168"/>
        <c:axId val="97885424"/>
      </c:lineChart>
      <c:dateAx>
        <c:axId val="97888168"/>
        <c:scaling>
          <c:orientation val="minMax"/>
        </c:scaling>
        <c:delete val="1"/>
        <c:axPos val="b"/>
        <c:numFmt formatCode="ge" sourceLinked="1"/>
        <c:majorTickMark val="none"/>
        <c:minorTickMark val="none"/>
        <c:tickLblPos val="none"/>
        <c:crossAx val="97885424"/>
        <c:crosses val="autoZero"/>
        <c:auto val="1"/>
        <c:lblOffset val="100"/>
        <c:baseTimeUnit val="years"/>
      </c:dateAx>
      <c:valAx>
        <c:axId val="9788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888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455636880"/>
        <c:axId val="45564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455636880"/>
        <c:axId val="455640016"/>
      </c:lineChart>
      <c:dateAx>
        <c:axId val="455636880"/>
        <c:scaling>
          <c:orientation val="minMax"/>
        </c:scaling>
        <c:delete val="1"/>
        <c:axPos val="b"/>
        <c:numFmt formatCode="ge" sourceLinked="1"/>
        <c:majorTickMark val="none"/>
        <c:minorTickMark val="none"/>
        <c:tickLblPos val="none"/>
        <c:crossAx val="455640016"/>
        <c:crosses val="autoZero"/>
        <c:auto val="1"/>
        <c:lblOffset val="100"/>
        <c:baseTimeUnit val="years"/>
      </c:dateAx>
      <c:valAx>
        <c:axId val="455640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563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99.5</c:v>
                </c:pt>
                <c:pt idx="1">
                  <c:v>112.4</c:v>
                </c:pt>
                <c:pt idx="2">
                  <c:v>103.1</c:v>
                </c:pt>
                <c:pt idx="3">
                  <c:v>96.9</c:v>
                </c:pt>
                <c:pt idx="4">
                  <c:v>97.4</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455641192"/>
        <c:axId val="45564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455641192"/>
        <c:axId val="455641584"/>
      </c:lineChart>
      <c:dateAx>
        <c:axId val="455641192"/>
        <c:scaling>
          <c:orientation val="minMax"/>
        </c:scaling>
        <c:delete val="1"/>
        <c:axPos val="b"/>
        <c:numFmt formatCode="ge" sourceLinked="1"/>
        <c:majorTickMark val="none"/>
        <c:minorTickMark val="none"/>
        <c:tickLblPos val="none"/>
        <c:crossAx val="455641584"/>
        <c:crosses val="autoZero"/>
        <c:auto val="1"/>
        <c:lblOffset val="100"/>
        <c:baseTimeUnit val="years"/>
      </c:dateAx>
      <c:valAx>
        <c:axId val="45564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5641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83.5</c:v>
                </c:pt>
                <c:pt idx="1">
                  <c:v>72.099999999999994</c:v>
                </c:pt>
                <c:pt idx="2">
                  <c:v>82.4</c:v>
                </c:pt>
                <c:pt idx="3">
                  <c:v>83.2</c:v>
                </c:pt>
                <c:pt idx="4">
                  <c:v>84.6</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455635312"/>
        <c:axId val="45563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455635312"/>
        <c:axId val="455639232"/>
      </c:lineChart>
      <c:dateAx>
        <c:axId val="455635312"/>
        <c:scaling>
          <c:orientation val="minMax"/>
        </c:scaling>
        <c:delete val="1"/>
        <c:axPos val="b"/>
        <c:numFmt formatCode="ge" sourceLinked="1"/>
        <c:majorTickMark val="none"/>
        <c:minorTickMark val="none"/>
        <c:tickLblPos val="none"/>
        <c:crossAx val="455639232"/>
        <c:crosses val="autoZero"/>
        <c:auto val="1"/>
        <c:lblOffset val="100"/>
        <c:baseTimeUnit val="years"/>
      </c:dateAx>
      <c:valAx>
        <c:axId val="45563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563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15434</c:v>
                </c:pt>
                <c:pt idx="1">
                  <c:v>15173</c:v>
                </c:pt>
                <c:pt idx="2">
                  <c:v>15607</c:v>
                </c:pt>
                <c:pt idx="3">
                  <c:v>15420</c:v>
                </c:pt>
                <c:pt idx="4">
                  <c:v>13971</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455634528"/>
        <c:axId val="4556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455634528"/>
        <c:axId val="455636096"/>
      </c:lineChart>
      <c:dateAx>
        <c:axId val="455634528"/>
        <c:scaling>
          <c:orientation val="minMax"/>
        </c:scaling>
        <c:delete val="1"/>
        <c:axPos val="b"/>
        <c:numFmt formatCode="ge" sourceLinked="1"/>
        <c:majorTickMark val="none"/>
        <c:minorTickMark val="none"/>
        <c:tickLblPos val="none"/>
        <c:crossAx val="455636096"/>
        <c:crosses val="autoZero"/>
        <c:auto val="1"/>
        <c:lblOffset val="100"/>
        <c:baseTimeUnit val="years"/>
      </c:dateAx>
      <c:valAx>
        <c:axId val="455636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563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90" zoomScaleNormal="90" zoomScaleSheetLayoutView="70" workbookViewId="0">
      <selection activeCell="U13" sqref="U12:U13"/>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row>
    <row r="3" spans="1:382" ht="9.75" customHeight="1">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row>
    <row r="4" spans="1:382" ht="9.75" customHeight="1">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40" t="str">
        <f>データ!H6&amp;"　"&amp;データ!I6</f>
        <v>鳥取県境港市　境港駅前駐車場</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140"/>
      <c r="FE6" s="140"/>
      <c r="FF6" s="140"/>
      <c r="FG6" s="140"/>
      <c r="FH6" s="140"/>
      <c r="FI6" s="140"/>
      <c r="FJ6" s="140"/>
      <c r="FK6" s="140"/>
      <c r="FL6" s="140"/>
      <c r="FM6" s="140"/>
      <c r="FN6" s="140"/>
      <c r="FO6" s="140"/>
      <c r="FP6" s="140"/>
      <c r="FQ6" s="140"/>
      <c r="FR6" s="140"/>
      <c r="FS6" s="140"/>
      <c r="FT6" s="140"/>
      <c r="FU6" s="140"/>
      <c r="FV6" s="140"/>
      <c r="FW6" s="140"/>
      <c r="FX6" s="140"/>
      <c r="FY6" s="140"/>
      <c r="FZ6" s="140"/>
      <c r="GA6" s="140"/>
      <c r="GB6" s="140"/>
      <c r="GC6" s="140"/>
      <c r="GD6" s="140"/>
      <c r="GE6" s="140"/>
      <c r="GF6" s="140"/>
      <c r="GG6" s="140"/>
      <c r="GH6" s="140"/>
      <c r="GI6" s="140"/>
      <c r="GJ6" s="140"/>
      <c r="GK6" s="140"/>
      <c r="GL6" s="140"/>
      <c r="GM6" s="140"/>
      <c r="GN6" s="140"/>
      <c r="GO6" s="140"/>
      <c r="GP6" s="140"/>
      <c r="GQ6" s="140"/>
      <c r="GR6" s="140"/>
      <c r="GS6" s="140"/>
      <c r="GT6" s="140"/>
      <c r="GU6" s="140"/>
      <c r="GV6" s="140"/>
      <c r="GW6" s="140"/>
      <c r="GX6" s="140"/>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41" t="s">
        <v>4</v>
      </c>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5"/>
      <c r="GZ7" s="5"/>
      <c r="HA7" s="5"/>
      <c r="HB7" s="5"/>
      <c r="HC7" s="5"/>
      <c r="HD7" s="5"/>
      <c r="HE7" s="5"/>
      <c r="HF7" s="5"/>
      <c r="HG7" s="5"/>
      <c r="HH7" s="5"/>
      <c r="HI7" s="5"/>
      <c r="HJ7" s="5"/>
      <c r="HK7" s="5"/>
      <c r="HL7" s="5"/>
      <c r="HM7" s="5"/>
      <c r="HN7" s="5"/>
      <c r="HO7" s="5"/>
      <c r="HP7" s="5"/>
      <c r="HQ7" s="5"/>
      <c r="HR7" s="5"/>
      <c r="HS7" s="5"/>
      <c r="HT7" s="5"/>
      <c r="HU7" s="5"/>
      <c r="HV7" s="5"/>
      <c r="HW7" s="5"/>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4"/>
      <c r="ND7" s="7" t="s">
        <v>9</v>
      </c>
      <c r="NE7" s="8"/>
      <c r="NF7" s="8"/>
      <c r="NG7" s="8"/>
      <c r="NH7" s="8"/>
      <c r="NI7" s="8"/>
      <c r="NJ7" s="8"/>
      <c r="NK7" s="8"/>
      <c r="NL7" s="8"/>
      <c r="NM7" s="8"/>
      <c r="NN7" s="8"/>
      <c r="NO7" s="8"/>
      <c r="NP7" s="8"/>
      <c r="NQ7" s="9"/>
    </row>
    <row r="8" spans="1:382" ht="18.75" customHeight="1">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Ａ３Ｂ１</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53" t="s">
        <v>133</v>
      </c>
      <c r="FK8" s="153"/>
      <c r="FL8" s="153"/>
      <c r="FM8" s="153"/>
      <c r="FN8" s="153"/>
      <c r="FO8" s="153"/>
      <c r="FP8" s="153"/>
      <c r="FQ8" s="153"/>
      <c r="FR8" s="153"/>
      <c r="FS8" s="153"/>
      <c r="FT8" s="153"/>
      <c r="FU8" s="153"/>
      <c r="FV8" s="153"/>
      <c r="FW8" s="153"/>
      <c r="FX8" s="153"/>
      <c r="FY8" s="153"/>
      <c r="FZ8" s="153"/>
      <c r="GA8" s="153"/>
      <c r="GB8" s="153"/>
      <c r="GC8" s="153"/>
      <c r="GD8" s="153"/>
      <c r="GE8" s="153"/>
      <c r="GF8" s="153"/>
      <c r="GG8" s="153"/>
      <c r="GH8" s="153"/>
      <c r="GI8" s="153"/>
      <c r="GJ8" s="153"/>
      <c r="GK8" s="153"/>
      <c r="GL8" s="153"/>
      <c r="GM8" s="153"/>
      <c r="GN8" s="153"/>
      <c r="GO8" s="153"/>
      <c r="GP8" s="153"/>
      <c r="GQ8" s="153"/>
      <c r="GR8" s="153"/>
      <c r="GS8" s="153"/>
      <c r="GT8" s="153"/>
      <c r="GU8" s="153"/>
      <c r="GV8" s="153"/>
      <c r="GW8" s="153"/>
      <c r="GX8" s="153"/>
      <c r="GY8" s="5"/>
      <c r="GZ8" s="5"/>
      <c r="HA8" s="5"/>
      <c r="HB8" s="5"/>
      <c r="HC8" s="5"/>
      <c r="HD8" s="5"/>
      <c r="HE8" s="5"/>
      <c r="HF8" s="5"/>
      <c r="HG8" s="5"/>
      <c r="HH8" s="5"/>
      <c r="HI8" s="5"/>
      <c r="HJ8" s="5"/>
      <c r="HK8" s="5"/>
      <c r="HL8" s="5"/>
      <c r="HM8" s="5"/>
      <c r="HN8" s="5"/>
      <c r="HO8" s="5"/>
      <c r="HP8" s="5"/>
      <c r="HQ8" s="5"/>
      <c r="HR8" s="5"/>
      <c r="HS8" s="5"/>
      <c r="HT8" s="5"/>
      <c r="HU8" s="5"/>
      <c r="HV8" s="5"/>
      <c r="HW8" s="5"/>
      <c r="HX8" s="127" t="str">
        <f>データ!S7</f>
        <v>駅</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無</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6273</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4"/>
      <c r="ND8" s="131" t="s">
        <v>10</v>
      </c>
      <c r="NE8" s="132"/>
      <c r="NF8" s="10" t="s">
        <v>11</v>
      </c>
      <c r="NG8" s="11"/>
      <c r="NH8" s="11"/>
      <c r="NI8" s="11"/>
      <c r="NJ8" s="11"/>
      <c r="NK8" s="11"/>
      <c r="NL8" s="11"/>
      <c r="NM8" s="11"/>
      <c r="NN8" s="11"/>
      <c r="NO8" s="11"/>
      <c r="NP8" s="11"/>
      <c r="NQ8" s="12"/>
    </row>
    <row r="9" spans="1:382" ht="18.75" customHeight="1">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4"/>
      <c r="ND9" s="137" t="s">
        <v>19</v>
      </c>
      <c r="NE9" s="138"/>
      <c r="NF9" s="13" t="s">
        <v>20</v>
      </c>
      <c r="NG9" s="14"/>
      <c r="NH9" s="14"/>
      <c r="NI9" s="14"/>
      <c r="NJ9" s="14"/>
      <c r="NK9" s="14"/>
      <c r="NL9" s="14"/>
      <c r="NM9" s="14"/>
      <c r="NN9" s="14"/>
      <c r="NO9" s="14"/>
      <c r="NP9" s="14"/>
      <c r="NQ9" s="15"/>
    </row>
    <row r="10" spans="1:382" ht="18.75" customHeight="1">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tr">
        <f>データ!P7</f>
        <v>届出駐車場</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3" t="str">
        <f>データ!Q7</f>
        <v>広場式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10</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6">
        <f>データ!V7</f>
        <v>196</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200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導入なし</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9" t="s">
        <v>23</v>
      </c>
      <c r="NE11" s="129"/>
      <c r="NF11" s="129"/>
      <c r="NG11" s="129"/>
      <c r="NH11" s="129"/>
      <c r="NI11" s="129"/>
      <c r="NJ11" s="129"/>
      <c r="NK11" s="129"/>
      <c r="NL11" s="129"/>
      <c r="NM11" s="129"/>
      <c r="NN11" s="129"/>
      <c r="NO11" s="129"/>
      <c r="NP11" s="129"/>
      <c r="NQ11" s="129"/>
      <c r="NR11" s="129"/>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9"/>
      <c r="NE12" s="129"/>
      <c r="NF12" s="129"/>
      <c r="NG12" s="129"/>
      <c r="NH12" s="129"/>
      <c r="NI12" s="129"/>
      <c r="NJ12" s="129"/>
      <c r="NK12" s="129"/>
      <c r="NL12" s="129"/>
      <c r="NM12" s="129"/>
      <c r="NN12" s="129"/>
      <c r="NO12" s="129"/>
      <c r="NP12" s="129"/>
      <c r="NQ12" s="129"/>
      <c r="NR12" s="129"/>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0"/>
      <c r="NE13" s="130"/>
      <c r="NF13" s="130"/>
      <c r="NG13" s="130"/>
      <c r="NH13" s="130"/>
      <c r="NI13" s="130"/>
      <c r="NJ13" s="130"/>
      <c r="NK13" s="130"/>
      <c r="NL13" s="130"/>
      <c r="NM13" s="130"/>
      <c r="NN13" s="130"/>
      <c r="NO13" s="130"/>
      <c r="NP13" s="130"/>
      <c r="NQ13" s="130"/>
      <c r="NR13" s="130"/>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117" t="s">
        <v>26</v>
      </c>
      <c r="NE14" s="118"/>
      <c r="NF14" s="118"/>
      <c r="NG14" s="118"/>
      <c r="NH14" s="118"/>
      <c r="NI14" s="118"/>
      <c r="NJ14" s="118"/>
      <c r="NK14" s="118"/>
      <c r="NL14" s="118"/>
      <c r="NM14" s="118"/>
      <c r="NN14" s="118"/>
      <c r="NO14" s="118"/>
      <c r="NP14" s="118"/>
      <c r="NQ14" s="118"/>
      <c r="NR14" s="119"/>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132</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50.6</v>
      </c>
      <c r="V31" s="111"/>
      <c r="W31" s="111"/>
      <c r="X31" s="111"/>
      <c r="Y31" s="111"/>
      <c r="Z31" s="111"/>
      <c r="AA31" s="111"/>
      <c r="AB31" s="111"/>
      <c r="AC31" s="111"/>
      <c r="AD31" s="111"/>
      <c r="AE31" s="111"/>
      <c r="AF31" s="111"/>
      <c r="AG31" s="111"/>
      <c r="AH31" s="111"/>
      <c r="AI31" s="111"/>
      <c r="AJ31" s="111"/>
      <c r="AK31" s="111"/>
      <c r="AL31" s="111"/>
      <c r="AM31" s="111"/>
      <c r="AN31" s="111">
        <f>データ!Z7</f>
        <v>53.5</v>
      </c>
      <c r="AO31" s="111"/>
      <c r="AP31" s="111"/>
      <c r="AQ31" s="111"/>
      <c r="AR31" s="111"/>
      <c r="AS31" s="111"/>
      <c r="AT31" s="111"/>
      <c r="AU31" s="111"/>
      <c r="AV31" s="111"/>
      <c r="AW31" s="111"/>
      <c r="AX31" s="111"/>
      <c r="AY31" s="111"/>
      <c r="AZ31" s="111"/>
      <c r="BA31" s="111"/>
      <c r="BB31" s="111"/>
      <c r="BC31" s="111"/>
      <c r="BD31" s="111"/>
      <c r="BE31" s="111"/>
      <c r="BF31" s="111"/>
      <c r="BG31" s="111">
        <f>データ!AA7</f>
        <v>51.5</v>
      </c>
      <c r="BH31" s="111"/>
      <c r="BI31" s="111"/>
      <c r="BJ31" s="111"/>
      <c r="BK31" s="111"/>
      <c r="BL31" s="111"/>
      <c r="BM31" s="111"/>
      <c r="BN31" s="111"/>
      <c r="BO31" s="111"/>
      <c r="BP31" s="111"/>
      <c r="BQ31" s="111"/>
      <c r="BR31" s="111"/>
      <c r="BS31" s="111"/>
      <c r="BT31" s="111"/>
      <c r="BU31" s="111"/>
      <c r="BV31" s="111"/>
      <c r="BW31" s="111"/>
      <c r="BX31" s="111"/>
      <c r="BY31" s="111"/>
      <c r="BZ31" s="111">
        <f>データ!AB7</f>
        <v>50.7</v>
      </c>
      <c r="CA31" s="111"/>
      <c r="CB31" s="111"/>
      <c r="CC31" s="111"/>
      <c r="CD31" s="111"/>
      <c r="CE31" s="111"/>
      <c r="CF31" s="111"/>
      <c r="CG31" s="111"/>
      <c r="CH31" s="111"/>
      <c r="CI31" s="111"/>
      <c r="CJ31" s="111"/>
      <c r="CK31" s="111"/>
      <c r="CL31" s="111"/>
      <c r="CM31" s="111"/>
      <c r="CN31" s="111"/>
      <c r="CO31" s="111"/>
      <c r="CP31" s="111"/>
      <c r="CQ31" s="111"/>
      <c r="CR31" s="111"/>
      <c r="CS31" s="111">
        <f>データ!AC7</f>
        <v>48.6</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99.5</v>
      </c>
      <c r="JD31" s="82"/>
      <c r="JE31" s="82"/>
      <c r="JF31" s="82"/>
      <c r="JG31" s="82"/>
      <c r="JH31" s="82"/>
      <c r="JI31" s="82"/>
      <c r="JJ31" s="82"/>
      <c r="JK31" s="82"/>
      <c r="JL31" s="82"/>
      <c r="JM31" s="82"/>
      <c r="JN31" s="82"/>
      <c r="JO31" s="82"/>
      <c r="JP31" s="82"/>
      <c r="JQ31" s="82"/>
      <c r="JR31" s="82"/>
      <c r="JS31" s="82"/>
      <c r="JT31" s="82"/>
      <c r="JU31" s="83"/>
      <c r="JV31" s="81">
        <f>データ!DL7</f>
        <v>112.4</v>
      </c>
      <c r="JW31" s="82"/>
      <c r="JX31" s="82"/>
      <c r="JY31" s="82"/>
      <c r="JZ31" s="82"/>
      <c r="KA31" s="82"/>
      <c r="KB31" s="82"/>
      <c r="KC31" s="82"/>
      <c r="KD31" s="82"/>
      <c r="KE31" s="82"/>
      <c r="KF31" s="82"/>
      <c r="KG31" s="82"/>
      <c r="KH31" s="82"/>
      <c r="KI31" s="82"/>
      <c r="KJ31" s="82"/>
      <c r="KK31" s="82"/>
      <c r="KL31" s="82"/>
      <c r="KM31" s="82"/>
      <c r="KN31" s="83"/>
      <c r="KO31" s="81">
        <f>データ!DM7</f>
        <v>103.1</v>
      </c>
      <c r="KP31" s="82"/>
      <c r="KQ31" s="82"/>
      <c r="KR31" s="82"/>
      <c r="KS31" s="82"/>
      <c r="KT31" s="82"/>
      <c r="KU31" s="82"/>
      <c r="KV31" s="82"/>
      <c r="KW31" s="82"/>
      <c r="KX31" s="82"/>
      <c r="KY31" s="82"/>
      <c r="KZ31" s="82"/>
      <c r="LA31" s="82"/>
      <c r="LB31" s="82"/>
      <c r="LC31" s="82"/>
      <c r="LD31" s="82"/>
      <c r="LE31" s="82"/>
      <c r="LF31" s="82"/>
      <c r="LG31" s="83"/>
      <c r="LH31" s="81">
        <f>データ!DN7</f>
        <v>96.9</v>
      </c>
      <c r="LI31" s="82"/>
      <c r="LJ31" s="82"/>
      <c r="LK31" s="82"/>
      <c r="LL31" s="82"/>
      <c r="LM31" s="82"/>
      <c r="LN31" s="82"/>
      <c r="LO31" s="82"/>
      <c r="LP31" s="82"/>
      <c r="LQ31" s="82"/>
      <c r="LR31" s="82"/>
      <c r="LS31" s="82"/>
      <c r="LT31" s="82"/>
      <c r="LU31" s="82"/>
      <c r="LV31" s="82"/>
      <c r="LW31" s="82"/>
      <c r="LX31" s="82"/>
      <c r="LY31" s="82"/>
      <c r="LZ31" s="83"/>
      <c r="MA31" s="81">
        <f>データ!DO7</f>
        <v>97.4</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130</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131</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83.5</v>
      </c>
      <c r="EM52" s="111"/>
      <c r="EN52" s="111"/>
      <c r="EO52" s="111"/>
      <c r="EP52" s="111"/>
      <c r="EQ52" s="111"/>
      <c r="ER52" s="111"/>
      <c r="ES52" s="111"/>
      <c r="ET52" s="111"/>
      <c r="EU52" s="111"/>
      <c r="EV52" s="111"/>
      <c r="EW52" s="111"/>
      <c r="EX52" s="111"/>
      <c r="EY52" s="111"/>
      <c r="EZ52" s="111"/>
      <c r="FA52" s="111"/>
      <c r="FB52" s="111"/>
      <c r="FC52" s="111"/>
      <c r="FD52" s="111"/>
      <c r="FE52" s="111">
        <f>データ!BG7</f>
        <v>72.099999999999994</v>
      </c>
      <c r="FF52" s="111"/>
      <c r="FG52" s="111"/>
      <c r="FH52" s="111"/>
      <c r="FI52" s="111"/>
      <c r="FJ52" s="111"/>
      <c r="FK52" s="111"/>
      <c r="FL52" s="111"/>
      <c r="FM52" s="111"/>
      <c r="FN52" s="111"/>
      <c r="FO52" s="111"/>
      <c r="FP52" s="111"/>
      <c r="FQ52" s="111"/>
      <c r="FR52" s="111"/>
      <c r="FS52" s="111"/>
      <c r="FT52" s="111"/>
      <c r="FU52" s="111"/>
      <c r="FV52" s="111"/>
      <c r="FW52" s="111"/>
      <c r="FX52" s="111">
        <f>データ!BH7</f>
        <v>82.4</v>
      </c>
      <c r="FY52" s="111"/>
      <c r="FZ52" s="111"/>
      <c r="GA52" s="111"/>
      <c r="GB52" s="111"/>
      <c r="GC52" s="111"/>
      <c r="GD52" s="111"/>
      <c r="GE52" s="111"/>
      <c r="GF52" s="111"/>
      <c r="GG52" s="111"/>
      <c r="GH52" s="111"/>
      <c r="GI52" s="111"/>
      <c r="GJ52" s="111"/>
      <c r="GK52" s="111"/>
      <c r="GL52" s="111"/>
      <c r="GM52" s="111"/>
      <c r="GN52" s="111"/>
      <c r="GO52" s="111"/>
      <c r="GP52" s="111"/>
      <c r="GQ52" s="111">
        <f>データ!BI7</f>
        <v>83.2</v>
      </c>
      <c r="GR52" s="111"/>
      <c r="GS52" s="111"/>
      <c r="GT52" s="111"/>
      <c r="GU52" s="111"/>
      <c r="GV52" s="111"/>
      <c r="GW52" s="111"/>
      <c r="GX52" s="111"/>
      <c r="GY52" s="111"/>
      <c r="GZ52" s="111"/>
      <c r="HA52" s="111"/>
      <c r="HB52" s="111"/>
      <c r="HC52" s="111"/>
      <c r="HD52" s="111"/>
      <c r="HE52" s="111"/>
      <c r="HF52" s="111"/>
      <c r="HG52" s="111"/>
      <c r="HH52" s="111"/>
      <c r="HI52" s="111"/>
      <c r="HJ52" s="111">
        <f>データ!BJ7</f>
        <v>84.6</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15434</v>
      </c>
      <c r="JD52" s="110"/>
      <c r="JE52" s="110"/>
      <c r="JF52" s="110"/>
      <c r="JG52" s="110"/>
      <c r="JH52" s="110"/>
      <c r="JI52" s="110"/>
      <c r="JJ52" s="110"/>
      <c r="JK52" s="110"/>
      <c r="JL52" s="110"/>
      <c r="JM52" s="110"/>
      <c r="JN52" s="110"/>
      <c r="JO52" s="110"/>
      <c r="JP52" s="110"/>
      <c r="JQ52" s="110"/>
      <c r="JR52" s="110"/>
      <c r="JS52" s="110"/>
      <c r="JT52" s="110"/>
      <c r="JU52" s="110"/>
      <c r="JV52" s="110">
        <f>データ!BR7</f>
        <v>15173</v>
      </c>
      <c r="JW52" s="110"/>
      <c r="JX52" s="110"/>
      <c r="JY52" s="110"/>
      <c r="JZ52" s="110"/>
      <c r="KA52" s="110"/>
      <c r="KB52" s="110"/>
      <c r="KC52" s="110"/>
      <c r="KD52" s="110"/>
      <c r="KE52" s="110"/>
      <c r="KF52" s="110"/>
      <c r="KG52" s="110"/>
      <c r="KH52" s="110"/>
      <c r="KI52" s="110"/>
      <c r="KJ52" s="110"/>
      <c r="KK52" s="110"/>
      <c r="KL52" s="110"/>
      <c r="KM52" s="110"/>
      <c r="KN52" s="110"/>
      <c r="KO52" s="110">
        <f>データ!BS7</f>
        <v>15607</v>
      </c>
      <c r="KP52" s="110"/>
      <c r="KQ52" s="110"/>
      <c r="KR52" s="110"/>
      <c r="KS52" s="110"/>
      <c r="KT52" s="110"/>
      <c r="KU52" s="110"/>
      <c r="KV52" s="110"/>
      <c r="KW52" s="110"/>
      <c r="KX52" s="110"/>
      <c r="KY52" s="110"/>
      <c r="KZ52" s="110"/>
      <c r="LA52" s="110"/>
      <c r="LB52" s="110"/>
      <c r="LC52" s="110"/>
      <c r="LD52" s="110"/>
      <c r="LE52" s="110"/>
      <c r="LF52" s="110"/>
      <c r="LG52" s="110"/>
      <c r="LH52" s="110">
        <f>データ!BT7</f>
        <v>15420</v>
      </c>
      <c r="LI52" s="110"/>
      <c r="LJ52" s="110"/>
      <c r="LK52" s="110"/>
      <c r="LL52" s="110"/>
      <c r="LM52" s="110"/>
      <c r="LN52" s="110"/>
      <c r="LO52" s="110"/>
      <c r="LP52" s="110"/>
      <c r="LQ52" s="110"/>
      <c r="LR52" s="110"/>
      <c r="LS52" s="110"/>
      <c r="LT52" s="110"/>
      <c r="LU52" s="110"/>
      <c r="LV52" s="110"/>
      <c r="LW52" s="110"/>
      <c r="LX52" s="110"/>
      <c r="LY52" s="110"/>
      <c r="LZ52" s="110"/>
      <c r="MA52" s="110">
        <f>データ!BU7</f>
        <v>13971</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134</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162679</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147198</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724</v>
      </c>
      <c r="KB77" s="82"/>
      <c r="KC77" s="82"/>
      <c r="KD77" s="82"/>
      <c r="KE77" s="82"/>
      <c r="KF77" s="82"/>
      <c r="KG77" s="82"/>
      <c r="KH77" s="82"/>
      <c r="KI77" s="82"/>
      <c r="KJ77" s="82"/>
      <c r="KK77" s="82"/>
      <c r="KL77" s="82"/>
      <c r="KM77" s="82"/>
      <c r="KN77" s="82"/>
      <c r="KO77" s="83"/>
      <c r="KP77" s="81">
        <f>データ!DA7</f>
        <v>476.9</v>
      </c>
      <c r="KQ77" s="82"/>
      <c r="KR77" s="82"/>
      <c r="KS77" s="82"/>
      <c r="KT77" s="82"/>
      <c r="KU77" s="82"/>
      <c r="KV77" s="82"/>
      <c r="KW77" s="82"/>
      <c r="KX77" s="82"/>
      <c r="KY77" s="82"/>
      <c r="KZ77" s="82"/>
      <c r="LA77" s="82"/>
      <c r="LB77" s="82"/>
      <c r="LC77" s="82"/>
      <c r="LD77" s="83"/>
      <c r="LE77" s="81">
        <f>データ!DB7</f>
        <v>355</v>
      </c>
      <c r="LF77" s="82"/>
      <c r="LG77" s="82"/>
      <c r="LH77" s="82"/>
      <c r="LI77" s="82"/>
      <c r="LJ77" s="82"/>
      <c r="LK77" s="82"/>
      <c r="LL77" s="82"/>
      <c r="LM77" s="82"/>
      <c r="LN77" s="82"/>
      <c r="LO77" s="82"/>
      <c r="LP77" s="82"/>
      <c r="LQ77" s="82"/>
      <c r="LR77" s="82"/>
      <c r="LS77" s="83"/>
      <c r="LT77" s="81">
        <f>データ!DC7</f>
        <v>181.5</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5" t="s">
        <v>67</v>
      </c>
      <c r="I3" s="146"/>
      <c r="J3" s="146"/>
      <c r="K3" s="146"/>
      <c r="L3" s="146"/>
      <c r="M3" s="146"/>
      <c r="N3" s="146"/>
      <c r="O3" s="146"/>
      <c r="P3" s="146"/>
      <c r="Q3" s="146"/>
      <c r="R3" s="146"/>
      <c r="S3" s="146"/>
      <c r="T3" s="146"/>
      <c r="U3" s="146"/>
      <c r="V3" s="146"/>
      <c r="W3" s="146"/>
      <c r="X3" s="146"/>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7"/>
      <c r="I4" s="148"/>
      <c r="J4" s="148"/>
      <c r="K4" s="148"/>
      <c r="L4" s="148"/>
      <c r="M4" s="148"/>
      <c r="N4" s="148"/>
      <c r="O4" s="148"/>
      <c r="P4" s="148"/>
      <c r="Q4" s="148"/>
      <c r="R4" s="148"/>
      <c r="S4" s="148"/>
      <c r="T4" s="148"/>
      <c r="U4" s="148"/>
      <c r="V4" s="148"/>
      <c r="W4" s="148"/>
      <c r="X4" s="148"/>
      <c r="Y4" s="142" t="s">
        <v>72</v>
      </c>
      <c r="Z4" s="143"/>
      <c r="AA4" s="143"/>
      <c r="AB4" s="143"/>
      <c r="AC4" s="143"/>
      <c r="AD4" s="143"/>
      <c r="AE4" s="143"/>
      <c r="AF4" s="143"/>
      <c r="AG4" s="143"/>
      <c r="AH4" s="143"/>
      <c r="AI4" s="144"/>
      <c r="AJ4" s="149" t="s">
        <v>73</v>
      </c>
      <c r="AK4" s="149"/>
      <c r="AL4" s="149"/>
      <c r="AM4" s="149"/>
      <c r="AN4" s="149"/>
      <c r="AO4" s="149"/>
      <c r="AP4" s="149"/>
      <c r="AQ4" s="149"/>
      <c r="AR4" s="149"/>
      <c r="AS4" s="149"/>
      <c r="AT4" s="149"/>
      <c r="AU4" s="150" t="s">
        <v>74</v>
      </c>
      <c r="AV4" s="149"/>
      <c r="AW4" s="149"/>
      <c r="AX4" s="149"/>
      <c r="AY4" s="149"/>
      <c r="AZ4" s="149"/>
      <c r="BA4" s="149"/>
      <c r="BB4" s="149"/>
      <c r="BC4" s="149"/>
      <c r="BD4" s="149"/>
      <c r="BE4" s="149"/>
      <c r="BF4" s="149" t="s">
        <v>75</v>
      </c>
      <c r="BG4" s="149"/>
      <c r="BH4" s="149"/>
      <c r="BI4" s="149"/>
      <c r="BJ4" s="149"/>
      <c r="BK4" s="149"/>
      <c r="BL4" s="149"/>
      <c r="BM4" s="149"/>
      <c r="BN4" s="149"/>
      <c r="BO4" s="149"/>
      <c r="BP4" s="149"/>
      <c r="BQ4" s="150" t="s">
        <v>76</v>
      </c>
      <c r="BR4" s="149"/>
      <c r="BS4" s="149"/>
      <c r="BT4" s="149"/>
      <c r="BU4" s="149"/>
      <c r="BV4" s="149"/>
      <c r="BW4" s="149"/>
      <c r="BX4" s="149"/>
      <c r="BY4" s="149"/>
      <c r="BZ4" s="149"/>
      <c r="CA4" s="149"/>
      <c r="CB4" s="149" t="s">
        <v>77</v>
      </c>
      <c r="CC4" s="149"/>
      <c r="CD4" s="149"/>
      <c r="CE4" s="149"/>
      <c r="CF4" s="149"/>
      <c r="CG4" s="149"/>
      <c r="CH4" s="149"/>
      <c r="CI4" s="149"/>
      <c r="CJ4" s="149"/>
      <c r="CK4" s="149"/>
      <c r="CL4" s="149"/>
      <c r="CM4" s="151" t="s">
        <v>78</v>
      </c>
      <c r="CN4" s="151" t="s">
        <v>79</v>
      </c>
      <c r="CO4" s="142" t="s">
        <v>80</v>
      </c>
      <c r="CP4" s="143"/>
      <c r="CQ4" s="143"/>
      <c r="CR4" s="143"/>
      <c r="CS4" s="143"/>
      <c r="CT4" s="143"/>
      <c r="CU4" s="143"/>
      <c r="CV4" s="143"/>
      <c r="CW4" s="143"/>
      <c r="CX4" s="143"/>
      <c r="CY4" s="144"/>
      <c r="CZ4" s="149" t="s">
        <v>81</v>
      </c>
      <c r="DA4" s="149"/>
      <c r="DB4" s="149"/>
      <c r="DC4" s="149"/>
      <c r="DD4" s="149"/>
      <c r="DE4" s="149"/>
      <c r="DF4" s="149"/>
      <c r="DG4" s="149"/>
      <c r="DH4" s="149"/>
      <c r="DI4" s="149"/>
      <c r="DJ4" s="149"/>
      <c r="DK4" s="142" t="s">
        <v>82</v>
      </c>
      <c r="DL4" s="143"/>
      <c r="DM4" s="143"/>
      <c r="DN4" s="143"/>
      <c r="DO4" s="143"/>
      <c r="DP4" s="143"/>
      <c r="DQ4" s="143"/>
      <c r="DR4" s="143"/>
      <c r="DS4" s="143"/>
      <c r="DT4" s="143"/>
      <c r="DU4" s="144"/>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2"/>
      <c r="CN5" s="152"/>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312045</v>
      </c>
      <c r="D6" s="61">
        <f t="shared" si="1"/>
        <v>47</v>
      </c>
      <c r="E6" s="61">
        <f t="shared" si="1"/>
        <v>14</v>
      </c>
      <c r="F6" s="61">
        <f t="shared" si="1"/>
        <v>0</v>
      </c>
      <c r="G6" s="61">
        <f t="shared" si="1"/>
        <v>2</v>
      </c>
      <c r="H6" s="61" t="str">
        <f>SUBSTITUTE(H8,"　","")</f>
        <v>鳥取県境港市</v>
      </c>
      <c r="I6" s="61" t="str">
        <f t="shared" si="1"/>
        <v>境港駅前駐車場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10</v>
      </c>
      <c r="S6" s="63" t="str">
        <f t="shared" si="1"/>
        <v>駅</v>
      </c>
      <c r="T6" s="63" t="str">
        <f t="shared" si="1"/>
        <v>無</v>
      </c>
      <c r="U6" s="64">
        <f t="shared" si="1"/>
        <v>6273</v>
      </c>
      <c r="V6" s="64">
        <f t="shared" si="1"/>
        <v>196</v>
      </c>
      <c r="W6" s="64">
        <f t="shared" si="1"/>
        <v>200</v>
      </c>
      <c r="X6" s="63" t="str">
        <f t="shared" si="1"/>
        <v>導入なし</v>
      </c>
      <c r="Y6" s="65">
        <f>IF(Y8="-",NA(),Y8)</f>
        <v>50.6</v>
      </c>
      <c r="Z6" s="65">
        <f t="shared" ref="Z6:AH6" si="2">IF(Z8="-",NA(),Z8)</f>
        <v>53.5</v>
      </c>
      <c r="AA6" s="65">
        <f t="shared" si="2"/>
        <v>51.5</v>
      </c>
      <c r="AB6" s="65">
        <f t="shared" si="2"/>
        <v>50.7</v>
      </c>
      <c r="AC6" s="65">
        <f t="shared" si="2"/>
        <v>48.6</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83.5</v>
      </c>
      <c r="BG6" s="65">
        <f t="shared" ref="BG6:BO6" si="5">IF(BG8="-",NA(),BG8)</f>
        <v>72.099999999999994</v>
      </c>
      <c r="BH6" s="65">
        <f t="shared" si="5"/>
        <v>82.4</v>
      </c>
      <c r="BI6" s="65">
        <f t="shared" si="5"/>
        <v>83.2</v>
      </c>
      <c r="BJ6" s="65">
        <f t="shared" si="5"/>
        <v>84.6</v>
      </c>
      <c r="BK6" s="65">
        <f t="shared" si="5"/>
        <v>51.9</v>
      </c>
      <c r="BL6" s="65">
        <f t="shared" si="5"/>
        <v>59.2</v>
      </c>
      <c r="BM6" s="65">
        <f t="shared" si="5"/>
        <v>64.5</v>
      </c>
      <c r="BN6" s="65">
        <f t="shared" si="5"/>
        <v>60</v>
      </c>
      <c r="BO6" s="65">
        <f t="shared" si="5"/>
        <v>52.8</v>
      </c>
      <c r="BP6" s="62" t="str">
        <f>IF(BP8="-","",IF(BP8="-","【-】","【"&amp;SUBSTITUTE(TEXT(BP8,"#,##0.0"),"-","△")&amp;"】"))</f>
        <v>【45.2】</v>
      </c>
      <c r="BQ6" s="66">
        <f>IF(BQ8="-",NA(),BQ8)</f>
        <v>15434</v>
      </c>
      <c r="BR6" s="66">
        <f t="shared" ref="BR6:BZ6" si="6">IF(BR8="-",NA(),BR8)</f>
        <v>15173</v>
      </c>
      <c r="BS6" s="66">
        <f t="shared" si="6"/>
        <v>15607</v>
      </c>
      <c r="BT6" s="66">
        <f t="shared" si="6"/>
        <v>15420</v>
      </c>
      <c r="BU6" s="66">
        <f t="shared" si="6"/>
        <v>13971</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162679</v>
      </c>
      <c r="CN6" s="64">
        <f t="shared" si="7"/>
        <v>147198</v>
      </c>
      <c r="CO6" s="65"/>
      <c r="CP6" s="65"/>
      <c r="CQ6" s="65"/>
      <c r="CR6" s="65"/>
      <c r="CS6" s="65"/>
      <c r="CT6" s="65"/>
      <c r="CU6" s="65"/>
      <c r="CV6" s="65"/>
      <c r="CW6" s="65"/>
      <c r="CX6" s="65"/>
      <c r="CY6" s="62" t="s">
        <v>110</v>
      </c>
      <c r="CZ6" s="65">
        <f>IF(CZ8="-",NA(),CZ8)</f>
        <v>724</v>
      </c>
      <c r="DA6" s="65">
        <f t="shared" ref="DA6:DI6" si="8">IF(DA8="-",NA(),DA8)</f>
        <v>476.9</v>
      </c>
      <c r="DB6" s="65">
        <f t="shared" si="8"/>
        <v>355</v>
      </c>
      <c r="DC6" s="65">
        <f t="shared" si="8"/>
        <v>181.5</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99.5</v>
      </c>
      <c r="DL6" s="65">
        <f t="shared" ref="DL6:DT6" si="9">IF(DL8="-",NA(),DL8)</f>
        <v>112.4</v>
      </c>
      <c r="DM6" s="65">
        <f t="shared" si="9"/>
        <v>103.1</v>
      </c>
      <c r="DN6" s="65">
        <f t="shared" si="9"/>
        <v>96.9</v>
      </c>
      <c r="DO6" s="65">
        <f t="shared" si="9"/>
        <v>97.4</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111</v>
      </c>
      <c r="B7" s="61">
        <f t="shared" ref="B7:X7" si="10">B8</f>
        <v>2016</v>
      </c>
      <c r="C7" s="61">
        <f t="shared" si="10"/>
        <v>312045</v>
      </c>
      <c r="D7" s="61">
        <f t="shared" si="10"/>
        <v>47</v>
      </c>
      <c r="E7" s="61">
        <f t="shared" si="10"/>
        <v>14</v>
      </c>
      <c r="F7" s="61">
        <f t="shared" si="10"/>
        <v>0</v>
      </c>
      <c r="G7" s="61">
        <f t="shared" si="10"/>
        <v>2</v>
      </c>
      <c r="H7" s="61" t="str">
        <f t="shared" si="10"/>
        <v>鳥取県　境港市</v>
      </c>
      <c r="I7" s="61" t="str">
        <f t="shared" si="10"/>
        <v>境港駅前駐車場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f t="shared" si="10"/>
        <v>10</v>
      </c>
      <c r="S7" s="63" t="str">
        <f t="shared" si="10"/>
        <v>駅</v>
      </c>
      <c r="T7" s="63" t="str">
        <f t="shared" si="10"/>
        <v>無</v>
      </c>
      <c r="U7" s="64">
        <f t="shared" si="10"/>
        <v>6273</v>
      </c>
      <c r="V7" s="64">
        <f t="shared" si="10"/>
        <v>196</v>
      </c>
      <c r="W7" s="64">
        <f t="shared" si="10"/>
        <v>200</v>
      </c>
      <c r="X7" s="63" t="str">
        <f t="shared" si="10"/>
        <v>導入なし</v>
      </c>
      <c r="Y7" s="65">
        <f>Y8</f>
        <v>50.6</v>
      </c>
      <c r="Z7" s="65">
        <f t="shared" ref="Z7:AH7" si="11">Z8</f>
        <v>53.5</v>
      </c>
      <c r="AA7" s="65">
        <f t="shared" si="11"/>
        <v>51.5</v>
      </c>
      <c r="AB7" s="65">
        <f t="shared" si="11"/>
        <v>50.7</v>
      </c>
      <c r="AC7" s="65">
        <f t="shared" si="11"/>
        <v>48.6</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83.5</v>
      </c>
      <c r="BG7" s="65">
        <f t="shared" ref="BG7:BO7" si="14">BG8</f>
        <v>72.099999999999994</v>
      </c>
      <c r="BH7" s="65">
        <f t="shared" si="14"/>
        <v>82.4</v>
      </c>
      <c r="BI7" s="65">
        <f t="shared" si="14"/>
        <v>83.2</v>
      </c>
      <c r="BJ7" s="65">
        <f t="shared" si="14"/>
        <v>84.6</v>
      </c>
      <c r="BK7" s="65">
        <f t="shared" si="14"/>
        <v>51.9</v>
      </c>
      <c r="BL7" s="65">
        <f t="shared" si="14"/>
        <v>59.2</v>
      </c>
      <c r="BM7" s="65">
        <f t="shared" si="14"/>
        <v>64.5</v>
      </c>
      <c r="BN7" s="65">
        <f t="shared" si="14"/>
        <v>60</v>
      </c>
      <c r="BO7" s="65">
        <f t="shared" si="14"/>
        <v>52.8</v>
      </c>
      <c r="BP7" s="62"/>
      <c r="BQ7" s="66">
        <f>BQ8</f>
        <v>15434</v>
      </c>
      <c r="BR7" s="66">
        <f t="shared" ref="BR7:BZ7" si="15">BR8</f>
        <v>15173</v>
      </c>
      <c r="BS7" s="66">
        <f t="shared" si="15"/>
        <v>15607</v>
      </c>
      <c r="BT7" s="66">
        <f t="shared" si="15"/>
        <v>15420</v>
      </c>
      <c r="BU7" s="66">
        <f t="shared" si="15"/>
        <v>13971</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162679</v>
      </c>
      <c r="CN7" s="64">
        <f>CN8</f>
        <v>147198</v>
      </c>
      <c r="CO7" s="65" t="s">
        <v>112</v>
      </c>
      <c r="CP7" s="65" t="s">
        <v>112</v>
      </c>
      <c r="CQ7" s="65" t="s">
        <v>112</v>
      </c>
      <c r="CR7" s="65" t="s">
        <v>112</v>
      </c>
      <c r="CS7" s="65" t="s">
        <v>112</v>
      </c>
      <c r="CT7" s="65" t="s">
        <v>112</v>
      </c>
      <c r="CU7" s="65" t="s">
        <v>112</v>
      </c>
      <c r="CV7" s="65" t="s">
        <v>112</v>
      </c>
      <c r="CW7" s="65" t="s">
        <v>112</v>
      </c>
      <c r="CX7" s="65" t="s">
        <v>110</v>
      </c>
      <c r="CY7" s="62"/>
      <c r="CZ7" s="65">
        <f>CZ8</f>
        <v>724</v>
      </c>
      <c r="DA7" s="65">
        <f t="shared" ref="DA7:DI7" si="16">DA8</f>
        <v>476.9</v>
      </c>
      <c r="DB7" s="65">
        <f t="shared" si="16"/>
        <v>355</v>
      </c>
      <c r="DC7" s="65">
        <f t="shared" si="16"/>
        <v>181.5</v>
      </c>
      <c r="DD7" s="65">
        <f t="shared" si="16"/>
        <v>0</v>
      </c>
      <c r="DE7" s="65">
        <f t="shared" si="16"/>
        <v>123.1</v>
      </c>
      <c r="DF7" s="65">
        <f t="shared" si="16"/>
        <v>92.3</v>
      </c>
      <c r="DG7" s="65">
        <f t="shared" si="16"/>
        <v>85.4</v>
      </c>
      <c r="DH7" s="65">
        <f t="shared" si="16"/>
        <v>76.3</v>
      </c>
      <c r="DI7" s="65">
        <f t="shared" si="16"/>
        <v>64.099999999999994</v>
      </c>
      <c r="DJ7" s="62"/>
      <c r="DK7" s="65">
        <f>DK8</f>
        <v>99.5</v>
      </c>
      <c r="DL7" s="65">
        <f t="shared" ref="DL7:DT7" si="17">DL8</f>
        <v>112.4</v>
      </c>
      <c r="DM7" s="65">
        <f t="shared" si="17"/>
        <v>103.1</v>
      </c>
      <c r="DN7" s="65">
        <f t="shared" si="17"/>
        <v>96.9</v>
      </c>
      <c r="DO7" s="65">
        <f t="shared" si="17"/>
        <v>97.4</v>
      </c>
      <c r="DP7" s="65">
        <f t="shared" si="17"/>
        <v>230</v>
      </c>
      <c r="DQ7" s="65">
        <f t="shared" si="17"/>
        <v>244.3</v>
      </c>
      <c r="DR7" s="65">
        <f t="shared" si="17"/>
        <v>238.1</v>
      </c>
      <c r="DS7" s="65">
        <f t="shared" si="17"/>
        <v>261.8</v>
      </c>
      <c r="DT7" s="65">
        <f t="shared" si="17"/>
        <v>268.7</v>
      </c>
      <c r="DU7" s="62"/>
    </row>
    <row r="8" spans="1:125" s="67" customFormat="1">
      <c r="A8" s="50"/>
      <c r="B8" s="68">
        <v>2016</v>
      </c>
      <c r="C8" s="68">
        <v>312045</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10</v>
      </c>
      <c r="S8" s="70" t="s">
        <v>122</v>
      </c>
      <c r="T8" s="70" t="s">
        <v>123</v>
      </c>
      <c r="U8" s="71">
        <v>6273</v>
      </c>
      <c r="V8" s="71">
        <v>196</v>
      </c>
      <c r="W8" s="71">
        <v>200</v>
      </c>
      <c r="X8" s="70" t="s">
        <v>124</v>
      </c>
      <c r="Y8" s="72">
        <v>50.6</v>
      </c>
      <c r="Z8" s="72">
        <v>53.5</v>
      </c>
      <c r="AA8" s="72">
        <v>51.5</v>
      </c>
      <c r="AB8" s="72">
        <v>50.7</v>
      </c>
      <c r="AC8" s="72">
        <v>48.6</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83.5</v>
      </c>
      <c r="BG8" s="72">
        <v>72.099999999999994</v>
      </c>
      <c r="BH8" s="72">
        <v>82.4</v>
      </c>
      <c r="BI8" s="72">
        <v>83.2</v>
      </c>
      <c r="BJ8" s="72">
        <v>84.6</v>
      </c>
      <c r="BK8" s="72">
        <v>51.9</v>
      </c>
      <c r="BL8" s="72">
        <v>59.2</v>
      </c>
      <c r="BM8" s="72">
        <v>64.5</v>
      </c>
      <c r="BN8" s="72">
        <v>60</v>
      </c>
      <c r="BO8" s="72">
        <v>52.8</v>
      </c>
      <c r="BP8" s="69">
        <v>45.2</v>
      </c>
      <c r="BQ8" s="73">
        <v>15434</v>
      </c>
      <c r="BR8" s="73">
        <v>15173</v>
      </c>
      <c r="BS8" s="73">
        <v>15607</v>
      </c>
      <c r="BT8" s="74">
        <v>15420</v>
      </c>
      <c r="BU8" s="74">
        <v>13971</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162679</v>
      </c>
      <c r="CN8" s="71">
        <v>147198</v>
      </c>
      <c r="CO8" s="72" t="s">
        <v>117</v>
      </c>
      <c r="CP8" s="72" t="s">
        <v>117</v>
      </c>
      <c r="CQ8" s="72" t="s">
        <v>117</v>
      </c>
      <c r="CR8" s="72" t="s">
        <v>117</v>
      </c>
      <c r="CS8" s="72" t="s">
        <v>117</v>
      </c>
      <c r="CT8" s="72" t="s">
        <v>117</v>
      </c>
      <c r="CU8" s="72" t="s">
        <v>117</v>
      </c>
      <c r="CV8" s="72" t="s">
        <v>117</v>
      </c>
      <c r="CW8" s="72" t="s">
        <v>117</v>
      </c>
      <c r="CX8" s="72" t="s">
        <v>117</v>
      </c>
      <c r="CY8" s="69" t="s">
        <v>117</v>
      </c>
      <c r="CZ8" s="72">
        <v>724</v>
      </c>
      <c r="DA8" s="72">
        <v>476.9</v>
      </c>
      <c r="DB8" s="72">
        <v>355</v>
      </c>
      <c r="DC8" s="72">
        <v>181.5</v>
      </c>
      <c r="DD8" s="72">
        <v>0</v>
      </c>
      <c r="DE8" s="72">
        <v>123.1</v>
      </c>
      <c r="DF8" s="72">
        <v>92.3</v>
      </c>
      <c r="DG8" s="72">
        <v>85.4</v>
      </c>
      <c r="DH8" s="72">
        <v>76.3</v>
      </c>
      <c r="DI8" s="72">
        <v>64.099999999999994</v>
      </c>
      <c r="DJ8" s="69">
        <v>122.6</v>
      </c>
      <c r="DK8" s="72">
        <v>99.5</v>
      </c>
      <c r="DL8" s="72">
        <v>112.4</v>
      </c>
      <c r="DM8" s="72">
        <v>103.1</v>
      </c>
      <c r="DN8" s="72">
        <v>96.9</v>
      </c>
      <c r="DO8" s="72">
        <v>97.4</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2018-03-13T23:20:20Z</cp:lastPrinted>
  <dcterms:created xsi:type="dcterms:W3CDTF">2018-02-09T01:51:23Z</dcterms:created>
  <dcterms:modified xsi:type="dcterms:W3CDTF">2018-04-17T00:56:21Z</dcterms:modified>
</cp:coreProperties>
</file>