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自治振興課H24以降\05_市町村公営企業\03_公営企業決算統計\03 経営比較分析表\Ｈ29年度\04 分析依頼\05 県HP掲載用\04 境港市　〇\"/>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E86" i="4"/>
  <c r="AT10" i="4"/>
  <c r="P10" i="4"/>
  <c r="I10" i="4"/>
  <c r="AT8" i="4"/>
  <c r="AL8" i="4"/>
  <c r="P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<sst xmlns="http://schemas.openxmlformats.org/spreadsheetml/2006/main" count="240" uniqueCount="126">
  <si>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</si>
  <si>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</si>
  <si>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</si>
  <si>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</si>
  <si>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</si>
  <si>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</si>
  <si>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</si>
  <si>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</si>
  <si>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</si>
  <si>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</si>
  <si>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</si>
  <si>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</si>
  <si>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</si>
  <si>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</si>
  <si>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</si>
  <si>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</si>
  <si>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</si>
  <si>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</si>
  <si>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</si>
  <si>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</si>
  <si>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</si>
  <si>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</si>
  <si>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</si>
  <si>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</si>
  <si>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</si>
  <si>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</si>
  <si>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</si>
  <si>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</si>
  <si>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</si>
  <si>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</si>
  <si>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</si>
  <si>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</si>
  <si>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</si>
  <si>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</si>
  <si>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</si>
  <si>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</si>
  <si>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</si>
  <si>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</si>
  <si>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</si>
  <si>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</si>
  <si>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</si>
  <si>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</si>
  <si>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</si>
  <si>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</si>
  <si>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</si>
  <si>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</si>
  <si>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</si>
  <si>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</si>
  <si>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</si>
  <si>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</si>
  <si>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</si>
  <si>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</si>
  <si>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</si>
  <si>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</si>
  <si>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</si>
  <si>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</si>
  <si>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</si>
  <si>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</si>
  <si>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</si>
  <si>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</si>
  <si>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</si>
  <si>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</si>
  <si>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</si>
  <si>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</si>
  <si>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</si>
  <si>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</si>
  <si>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</si>
  <si>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</si>
  <si>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</si>
  <si>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</si>
  <si>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</si>
  <si>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</si>
  <si>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</si>
  <si>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</si>
  <si>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</si>
  <si>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</si>
  <si>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</si>
  <si>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</si>
  <si>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</si>
  <si>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</si>
  <si>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</si>
  <si>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</si>
  <si>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</si>
  <si>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</si>
  <si>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</si>
  <si>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</si>
  <si>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</si>
  <si>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</si>
  <si>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</si>
  <si>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</si>
  <si>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</si>
  <si>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</si>
  <si>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</si>
  <si>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</si>
  <si>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</si>
  <si>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</si>
  <si>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</si>
  <si>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</si>
  <si>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</si>
  <si>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</si>
  <si>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</si>
  <si>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</si>
  <si>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</si>
  <si>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</si>
  <si>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</si>
  <si>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</si>
  <si>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</si>
  <si>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</si>
  <si>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</si>
  <si>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</si>
  <si>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鳥取県　境港市</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</si>
  <si>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</si>
  <si>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</si>
  <si>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</si>
  <si>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</si>
  <si>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</si>
  <si>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</si>
  <si>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</si>
  <si>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</si>
  <si>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</si>
  <si>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</si>
  <si>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</si>
  <si>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・処理場は、供用開始後25年を経過する設備について、長寿命化計画に基づいた改築更新工事を実施中であり、平成31年度に完了する予定である。
・汚水管渠は、事業初期に整備した汚水幹線等が耐用年数30年を経過したところだが、平成26年度実施の調査においては、改修を要する劣化は確認されていない。</t>
    <rPh sb="1" eb="4">
      <t>ショリジョウ</t>
    </rPh>
    <rPh sb="6" eb="8">
      <t>キョウヨウ</t>
    </rPh>
    <rPh sb="8" eb="11">
      <t>カイシゴ</t>
    </rPh>
    <rPh sb="13" eb="14">
      <t>ネン</t>
    </rPh>
    <rPh sb="15" eb="17">
      <t>ケイカ</t>
    </rPh>
    <rPh sb="19" eb="21">
      <t>セツビ</t>
    </rPh>
    <rPh sb="26" eb="27">
      <t>チョウ</t>
    </rPh>
    <rPh sb="27" eb="30">
      <t>ジュミョウカ</t>
    </rPh>
    <rPh sb="30" eb="32">
      <t>ケイカク</t>
    </rPh>
    <rPh sb="33" eb="34">
      <t>モト</t>
    </rPh>
    <rPh sb="37" eb="39">
      <t>カイチク</t>
    </rPh>
    <rPh sb="39" eb="41">
      <t>コウシン</t>
    </rPh>
    <rPh sb="41" eb="43">
      <t>コウジ</t>
    </rPh>
    <rPh sb="44" eb="47">
      <t>ジッシチュウ</t>
    </rPh>
    <rPh sb="58" eb="60">
      <t>カンリョウ</t>
    </rPh>
    <rPh sb="62" eb="64">
      <t>ヨテイ</t>
    </rPh>
    <rPh sb="71" eb="73">
      <t>オスイ</t>
    </rPh>
    <rPh sb="73" eb="74">
      <t>カン</t>
    </rPh>
    <rPh sb="77" eb="79">
      <t>ジギョウ</t>
    </rPh>
    <rPh sb="79" eb="81">
      <t>ショキ</t>
    </rPh>
    <rPh sb="82" eb="84">
      <t>セイビ</t>
    </rPh>
    <rPh sb="86" eb="88">
      <t>オスイ</t>
    </rPh>
    <rPh sb="88" eb="90">
      <t>カンセン</t>
    </rPh>
    <rPh sb="90" eb="91">
      <t>トウ</t>
    </rPh>
    <rPh sb="92" eb="96">
      <t>タイヨウネンスウ</t>
    </rPh>
    <rPh sb="98" eb="99">
      <t>ネン</t>
    </rPh>
    <rPh sb="100" eb="102">
      <t>ケイカ</t>
    </rPh>
    <rPh sb="119" eb="121">
      <t>チョウサ</t>
    </rPh>
    <rPh sb="127" eb="129">
      <t>カイシュウ</t>
    </rPh>
    <rPh sb="130" eb="131">
      <t>ヨウ</t>
    </rPh>
    <rPh sb="133" eb="135">
      <t>レッカ</t>
    </rPh>
    <rPh sb="136" eb="138">
      <t>カクニン</t>
    </rPh>
    <phoneticPr fontId="7"/>
  </si>
  <si>
    <t>・公共下水道の整備途上にあるため、汚水処理費のうち資本費が63%を占める高資本費状態にあり、収入不足に対して一般会計の基準外繰入を要するが、企業債償還額の減少と有収水量の増加による使用料収入増加により、収益的収支比率等の経営指標は改善傾向にある。
・引き続き、下水道使用料の強制徴収や未接続世帯・事業場への接続勧奨の強化、市街地の未普及解消を早期に実現して有収水量を拡大するとともに、処理場の効率的な運営等経費圧縮に努め、収益性の向上を目指す。
・平成32年度に地方公営企業法適用を行うが、長期的な収支計画と投資計画の策定等、健全性と持続可能性を備えた経営のための取り組みが必要である。</t>
    <rPh sb="33" eb="34">
      <t>シ</t>
    </rPh>
    <rPh sb="51" eb="52">
      <t>タイ</t>
    </rPh>
    <rPh sb="80" eb="82">
      <t>ユウシュウ</t>
    </rPh>
    <rPh sb="82" eb="84">
      <t>スイリョウ</t>
    </rPh>
    <rPh sb="90" eb="93">
      <t>シヨウリョウ</t>
    </rPh>
    <rPh sb="93" eb="96">
      <t>シュウニュウゾウ</t>
    </rPh>
    <rPh sb="96" eb="97">
      <t>カ</t>
    </rPh>
    <rPh sb="101" eb="104">
      <t>シュウエキテキ</t>
    </rPh>
    <rPh sb="104" eb="108">
      <t>シュウシヒリツ</t>
    </rPh>
    <rPh sb="108" eb="109">
      <t>トウ</t>
    </rPh>
    <rPh sb="110" eb="112">
      <t>ケイエイ</t>
    </rPh>
    <rPh sb="112" eb="114">
      <t>シヒョウ</t>
    </rPh>
    <rPh sb="115" eb="117">
      <t>カイゼン</t>
    </rPh>
    <rPh sb="117" eb="119">
      <t>ケイコウ</t>
    </rPh>
    <rPh sb="126" eb="127">
      <t>ヒ</t>
    </rPh>
    <rPh sb="128" eb="129">
      <t>ツヅ</t>
    </rPh>
    <rPh sb="131" eb="134">
      <t>ゲスイドウ</t>
    </rPh>
    <rPh sb="134" eb="137">
      <t>シヨウリョウ</t>
    </rPh>
    <rPh sb="138" eb="140">
      <t>キョウセイ</t>
    </rPh>
    <rPh sb="140" eb="142">
      <t>チョウシュウ</t>
    </rPh>
    <rPh sb="159" eb="161">
      <t>キョウカ</t>
    </rPh>
    <rPh sb="162" eb="165">
      <t>シガイチ</t>
    </rPh>
    <rPh sb="166" eb="167">
      <t>ミ</t>
    </rPh>
    <rPh sb="167" eb="169">
      <t>フキュウ</t>
    </rPh>
    <rPh sb="169" eb="171">
      <t>カイショウ</t>
    </rPh>
    <rPh sb="172" eb="174">
      <t>ソウキ</t>
    </rPh>
    <rPh sb="175" eb="177">
      <t>ジツゲン</t>
    </rPh>
    <rPh sb="179" eb="181">
      <t>ユウシュウ</t>
    </rPh>
    <rPh sb="181" eb="183">
      <t>スイリョウ</t>
    </rPh>
    <rPh sb="184" eb="186">
      <t>カクダイ</t>
    </rPh>
    <rPh sb="197" eb="200">
      <t>コウリツテキ</t>
    </rPh>
    <rPh sb="203" eb="204">
      <t>トウ</t>
    </rPh>
    <rPh sb="204" eb="206">
      <t>ケイヒ</t>
    </rPh>
    <rPh sb="206" eb="208">
      <t>アッシュク</t>
    </rPh>
    <rPh sb="209" eb="210">
      <t>ツト</t>
    </rPh>
    <rPh sb="212" eb="214">
      <t>シュウエキ</t>
    </rPh>
    <rPh sb="214" eb="215">
      <t>セイ</t>
    </rPh>
    <rPh sb="216" eb="218">
      <t>コウジョウ</t>
    </rPh>
    <rPh sb="219" eb="221">
      <t>メザ</t>
    </rPh>
    <rPh sb="226" eb="228">
      <t>ヘイセイ</t>
    </rPh>
    <rPh sb="230" eb="232">
      <t>ネンド</t>
    </rPh>
    <rPh sb="233" eb="235">
      <t>チホウ</t>
    </rPh>
    <rPh sb="235" eb="239">
      <t>コウエイキギョウ</t>
    </rPh>
    <rPh sb="239" eb="240">
      <t>ホウ</t>
    </rPh>
    <rPh sb="240" eb="242">
      <t>テキヨウ</t>
    </rPh>
    <rPh sb="243" eb="244">
      <t>オコナ</t>
    </rPh>
    <rPh sb="247" eb="250">
      <t>チョウキテキ</t>
    </rPh>
    <rPh sb="251" eb="253">
      <t>シュウシ</t>
    </rPh>
    <rPh sb="253" eb="255">
      <t>ケイカク</t>
    </rPh>
    <rPh sb="256" eb="258">
      <t>トウシ</t>
    </rPh>
    <rPh sb="258" eb="260">
      <t>ケイカク</t>
    </rPh>
    <rPh sb="261" eb="263">
      <t>サクテイ</t>
    </rPh>
    <rPh sb="263" eb="264">
      <t>トウ</t>
    </rPh>
    <rPh sb="284" eb="285">
      <t>ト</t>
    </rPh>
    <rPh sb="286" eb="287">
      <t>ク</t>
    </rPh>
    <rPh sb="289" eb="291">
      <t>ヒツヨウ</t>
    </rPh>
    <phoneticPr fontId="7"/>
  </si>
  <si>
    <t>・当市の下水道事業は、昭和58年に事業開始し、平成28年度末普及率は69.72%で普及途上にあり、水洗化率は類似団体より低位で年度間変動が大きい。
・汚水維持管理費について、再資源化による汚泥処分費の抑制、処理場の増改築による省エネルギー化、人件費の圧縮等によって減少し、使用料収入が増加したため、経費回収率等が平成28年度に大幅に改善した。
　今後も、未普及区域の整備を年次的に推進することにより、有収水量と使用料収入の増加を見込んでおり、経費回収率等についても改善が見込まれる。
・企業債について、事業初期の高利率の企業債の償還が順次完了するため、企業債償還額が平成27年度をピークに減少に転じ、企業債残高対事業規模比率が平成28年度に改善した。
　今後は平成28年度から31年度にかけて、処理場増改築工事に係る高額の借入によって企業債残高が増加するが、償還期間40年の利用等により、企業債償還額を平準化する計画である。
・施設利用率について、処理区域の拡大に備えた処理場増設工事が完了したことにより、平成28年度に大幅に低下したが、未普及区域の解消を推進することにより、平成29年度以降は年次的に上昇する見込みである。
　</t>
    <rPh sb="1" eb="3">
      <t>トウシ</t>
    </rPh>
    <rPh sb="4" eb="7">
      <t>ゲスイドウ</t>
    </rPh>
    <rPh sb="7" eb="9">
      <t>ジギョウ</t>
    </rPh>
    <rPh sb="23" eb="25">
      <t>ヘイセイ</t>
    </rPh>
    <rPh sb="27" eb="29">
      <t>ネンド</t>
    </rPh>
    <rPh sb="29" eb="30">
      <t>マツ</t>
    </rPh>
    <rPh sb="41" eb="43">
      <t>フキュウ</t>
    </rPh>
    <rPh sb="49" eb="52">
      <t>スイセンカ</t>
    </rPh>
    <rPh sb="52" eb="53">
      <t>リツ</t>
    </rPh>
    <rPh sb="54" eb="56">
      <t>ルイジ</t>
    </rPh>
    <rPh sb="56" eb="58">
      <t>ダンタイ</t>
    </rPh>
    <rPh sb="60" eb="62">
      <t>テイイ</t>
    </rPh>
    <rPh sb="63" eb="66">
      <t>ネンドカン</t>
    </rPh>
    <rPh sb="66" eb="68">
      <t>ヘンドウ</t>
    </rPh>
    <rPh sb="69" eb="70">
      <t>オオ</t>
    </rPh>
    <rPh sb="114" eb="115">
      <t>ショウ</t>
    </rPh>
    <rPh sb="122" eb="125">
      <t>ジンケンヒ</t>
    </rPh>
    <rPh sb="126" eb="128">
      <t>アッシュク</t>
    </rPh>
    <rPh sb="128" eb="129">
      <t>トウ</t>
    </rPh>
    <rPh sb="133" eb="135">
      <t>ゲンショウ</t>
    </rPh>
    <rPh sb="137" eb="140">
      <t>シヨウリョウ</t>
    </rPh>
    <rPh sb="140" eb="142">
      <t>シュウニュウ</t>
    </rPh>
    <rPh sb="143" eb="145">
      <t>ゾウカ</t>
    </rPh>
    <rPh sb="174" eb="176">
      <t>コンゴ</t>
    </rPh>
    <rPh sb="178" eb="179">
      <t>ミ</t>
    </rPh>
    <rPh sb="179" eb="181">
      <t>フキュウ</t>
    </rPh>
    <rPh sb="181" eb="183">
      <t>クイキ</t>
    </rPh>
    <rPh sb="184" eb="186">
      <t>セイビ</t>
    </rPh>
    <rPh sb="191" eb="193">
      <t>スイシン</t>
    </rPh>
    <rPh sb="201" eb="203">
      <t>ユウシュウ</t>
    </rPh>
    <rPh sb="203" eb="205">
      <t>スイリョウ</t>
    </rPh>
    <rPh sb="206" eb="209">
      <t>シヨウリョウ</t>
    </rPh>
    <rPh sb="209" eb="211">
      <t>シュウニュウ</t>
    </rPh>
    <rPh sb="212" eb="214">
      <t>ゾウカ</t>
    </rPh>
    <rPh sb="215" eb="217">
      <t>ミコ</t>
    </rPh>
    <rPh sb="233" eb="235">
      <t>カイゼン</t>
    </rPh>
    <rPh sb="236" eb="238">
      <t>ミコ</t>
    </rPh>
    <rPh sb="253" eb="255">
      <t>ジギョウ</t>
    </rPh>
    <rPh sb="255" eb="257">
      <t>ショキ</t>
    </rPh>
    <rPh sb="258" eb="261">
      <t>コウリリツ</t>
    </rPh>
    <rPh sb="269" eb="271">
      <t>ジュンジ</t>
    </rPh>
    <rPh sb="278" eb="280">
      <t>キギョウ</t>
    </rPh>
    <rPh sb="280" eb="281">
      <t>サイ</t>
    </rPh>
    <rPh sb="281" eb="284">
      <t>ショウカンガク</t>
    </rPh>
    <rPh sb="299" eb="300">
      <t>テン</t>
    </rPh>
    <rPh sb="322" eb="324">
      <t>カイゼン</t>
    </rPh>
    <rPh sb="329" eb="331">
      <t>コンゴ</t>
    </rPh>
    <rPh sb="332" eb="334">
      <t>ヘイセイ</t>
    </rPh>
    <rPh sb="336" eb="338">
      <t>ネンド</t>
    </rPh>
    <rPh sb="342" eb="344">
      <t>ネンド</t>
    </rPh>
    <rPh sb="358" eb="359">
      <t>カカ</t>
    </rPh>
    <rPh sb="360" eb="362">
      <t>コウガク</t>
    </rPh>
    <rPh sb="363" eb="365">
      <t>カリイレ</t>
    </rPh>
    <rPh sb="375" eb="377">
      <t>ゾウカ</t>
    </rPh>
    <rPh sb="381" eb="383">
      <t>ショウカン</t>
    </rPh>
    <rPh sb="383" eb="385">
      <t>キカン</t>
    </rPh>
    <rPh sb="387" eb="388">
      <t>ネン</t>
    </rPh>
    <rPh sb="389" eb="391">
      <t>リヨウ</t>
    </rPh>
    <rPh sb="391" eb="392">
      <t>トウ</t>
    </rPh>
    <rPh sb="403" eb="406">
      <t>ヘイジュンカ</t>
    </rPh>
    <rPh sb="408" eb="410">
      <t>ケイカク</t>
    </rPh>
    <rPh sb="417" eb="419">
      <t>シセツ</t>
    </rPh>
    <rPh sb="419" eb="422">
      <t>リヨウリツ</t>
    </rPh>
    <rPh sb="427" eb="429">
      <t>ショリ</t>
    </rPh>
    <rPh sb="429" eb="431">
      <t>クイキ</t>
    </rPh>
    <rPh sb="432" eb="434">
      <t>カクダイ</t>
    </rPh>
    <rPh sb="435" eb="436">
      <t>ソナ</t>
    </rPh>
    <rPh sb="438" eb="441">
      <t>ショリジョウ</t>
    </rPh>
    <rPh sb="441" eb="443">
      <t>ゾウセツ</t>
    </rPh>
    <rPh sb="443" eb="445">
      <t>コウジ</t>
    </rPh>
    <rPh sb="446" eb="448">
      <t>カンリョウ</t>
    </rPh>
    <rPh sb="456" eb="458">
      <t>ヘイセイ</t>
    </rPh>
    <rPh sb="460" eb="462">
      <t>ネンド</t>
    </rPh>
    <rPh sb="463" eb="465">
      <t>オオハバ</t>
    </rPh>
    <rPh sb="466" eb="468">
      <t>テイカ</t>
    </rPh>
    <rPh sb="478" eb="480">
      <t>カイショウ</t>
    </rPh>
    <rPh sb="481" eb="483">
      <t>スイシン</t>
    </rPh>
    <rPh sb="491" eb="493">
      <t>ヘイセイ</t>
    </rPh>
    <rPh sb="495" eb="499">
      <t>ネンドイコウ</t>
    </rPh>
    <rPh sb="500" eb="502">
      <t>ネンジ</t>
    </rPh>
    <rPh sb="502" eb="503">
      <t>テキ</t>
    </rPh>
    <rPh sb="504" eb="506">
      <t>ジョウショウ</t>
    </rPh>
    <rPh sb="508" eb="510">
      <t>ミコ</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</si>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</sst>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8869400"/>
        <c:axId val="32886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328869400"/>
        <c:axId val="328869792"/>
      </c:lineChart>
      <c:dateAx>
        <c:axId val="328869400"/>
        <c:scaling>
          <c:orientation val="minMax"/>
        </c:scaling>
        <c:delete val="1"/>
        <c:axPos val="b"/>
        <c:numFmt formatCode="ge" sourceLinked="1"/>
        <c:majorTickMark val="none"/>
        <c:minorTickMark val="none"/>
        <c:tickLblPos val="none"/>
        <c:crossAx val="328869792"/>
        <c:crosses val="autoZero"/>
        <c:auto val="1"/>
        <c:lblOffset val="100"/>
        <c:baseTimeUnit val="years"/>
      </c:dateAx>
      <c:valAx>
        <c:axId val="32886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869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66.510000000000005</c:v>
                </c:pt>
                <c:pt idx="1">
                  <c:v>71.849999999999994</c:v>
                </c:pt>
                <c:pt idx="2">
                  <c:v>74.099999999999994</c:v>
                </c:pt>
                <c:pt idx="3">
                  <c:v>74.45</c:v>
                </c:pt>
                <c:pt idx="4">
                  <c:v>53.77</c:v>
                </c:pt>
              </c:numCache>
            </c:numRef>
          </c:val>
        </c:ser>
        <c:dLbls>
          <c:showLegendKey val="0"/>
          <c:showVal val="0"/>
          <c:showCatName val="0"/>
          <c:showSerName val="0"/>
          <c:showPercent val="0"/>
          <c:showBubbleSize val="0"/>
        </c:dLbls>
        <c:gapWidth val="150"/>
        <c:axId val="330615944"/>
        <c:axId val="33062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330615944"/>
        <c:axId val="330620256"/>
      </c:lineChart>
      <c:dateAx>
        <c:axId val="330615944"/>
        <c:scaling>
          <c:orientation val="minMax"/>
        </c:scaling>
        <c:delete val="1"/>
        <c:axPos val="b"/>
        <c:numFmt formatCode="ge" sourceLinked="1"/>
        <c:majorTickMark val="none"/>
        <c:minorTickMark val="none"/>
        <c:tickLblPos val="none"/>
        <c:crossAx val="330620256"/>
        <c:crosses val="autoZero"/>
        <c:auto val="1"/>
        <c:lblOffset val="100"/>
        <c:baseTimeUnit val="years"/>
      </c:dateAx>
      <c:valAx>
        <c:axId val="33062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615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83.66</c:v>
                </c:pt>
                <c:pt idx="1">
                  <c:v>82.36</c:v>
                </c:pt>
                <c:pt idx="2">
                  <c:v>77.91</c:v>
                </c:pt>
                <c:pt idx="3">
                  <c:v>78.84</c:v>
                </c:pt>
                <c:pt idx="4">
                  <c:v>80.260000000000005</c:v>
                </c:pt>
              </c:numCache>
            </c:numRef>
          </c:val>
        </c:ser>
        <c:dLbls>
          <c:showLegendKey val="0"/>
          <c:showVal val="0"/>
          <c:showCatName val="0"/>
          <c:showSerName val="0"/>
          <c:showPercent val="0"/>
          <c:showBubbleSize val="0"/>
        </c:dLbls>
        <c:gapWidth val="150"/>
        <c:axId val="330616336"/>
        <c:axId val="330616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330616336"/>
        <c:axId val="330616728"/>
      </c:lineChart>
      <c:dateAx>
        <c:axId val="330616336"/>
        <c:scaling>
          <c:orientation val="minMax"/>
        </c:scaling>
        <c:delete val="1"/>
        <c:axPos val="b"/>
        <c:numFmt formatCode="ge" sourceLinked="1"/>
        <c:majorTickMark val="none"/>
        <c:minorTickMark val="none"/>
        <c:tickLblPos val="none"/>
        <c:crossAx val="330616728"/>
        <c:crosses val="autoZero"/>
        <c:auto val="1"/>
        <c:lblOffset val="100"/>
        <c:baseTimeUnit val="years"/>
      </c:dateAx>
      <c:valAx>
        <c:axId val="330616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61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74.87</c:v>
                </c:pt>
                <c:pt idx="1">
                  <c:v>76.55</c:v>
                </c:pt>
                <c:pt idx="2">
                  <c:v>77.650000000000006</c:v>
                </c:pt>
                <c:pt idx="3">
                  <c:v>82.55</c:v>
                </c:pt>
                <c:pt idx="4">
                  <c:v>87.19</c:v>
                </c:pt>
              </c:numCache>
            </c:numRef>
          </c:val>
        </c:ser>
        <c:dLbls>
          <c:showLegendKey val="0"/>
          <c:showVal val="0"/>
          <c:showCatName val="0"/>
          <c:showSerName val="0"/>
          <c:showPercent val="0"/>
          <c:showBubbleSize val="0"/>
        </c:dLbls>
        <c:gapWidth val="150"/>
        <c:axId val="328870968"/>
        <c:axId val="32886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8870968"/>
        <c:axId val="328869008"/>
      </c:lineChart>
      <c:dateAx>
        <c:axId val="328870968"/>
        <c:scaling>
          <c:orientation val="minMax"/>
        </c:scaling>
        <c:delete val="1"/>
        <c:axPos val="b"/>
        <c:numFmt formatCode="ge" sourceLinked="1"/>
        <c:majorTickMark val="none"/>
        <c:minorTickMark val="none"/>
        <c:tickLblPos val="none"/>
        <c:crossAx val="328869008"/>
        <c:crosses val="autoZero"/>
        <c:auto val="1"/>
        <c:lblOffset val="100"/>
        <c:baseTimeUnit val="years"/>
      </c:dateAx>
      <c:valAx>
        <c:axId val="32886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870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0200576"/>
        <c:axId val="33019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0200576"/>
        <c:axId val="330196656"/>
      </c:lineChart>
      <c:dateAx>
        <c:axId val="330200576"/>
        <c:scaling>
          <c:orientation val="minMax"/>
        </c:scaling>
        <c:delete val="1"/>
        <c:axPos val="b"/>
        <c:numFmt formatCode="ge" sourceLinked="1"/>
        <c:majorTickMark val="none"/>
        <c:minorTickMark val="none"/>
        <c:tickLblPos val="none"/>
        <c:crossAx val="330196656"/>
        <c:crosses val="autoZero"/>
        <c:auto val="1"/>
        <c:lblOffset val="100"/>
        <c:baseTimeUnit val="years"/>
      </c:dateAx>
      <c:valAx>
        <c:axId val="33019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20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0197832"/>
        <c:axId val="33019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0197832"/>
        <c:axId val="330195872"/>
      </c:lineChart>
      <c:dateAx>
        <c:axId val="330197832"/>
        <c:scaling>
          <c:orientation val="minMax"/>
        </c:scaling>
        <c:delete val="1"/>
        <c:axPos val="b"/>
        <c:numFmt formatCode="ge" sourceLinked="1"/>
        <c:majorTickMark val="none"/>
        <c:minorTickMark val="none"/>
        <c:tickLblPos val="none"/>
        <c:crossAx val="330195872"/>
        <c:crosses val="autoZero"/>
        <c:auto val="1"/>
        <c:lblOffset val="100"/>
        <c:baseTimeUnit val="years"/>
      </c:dateAx>
      <c:valAx>
        <c:axId val="33019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19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0200184"/>
        <c:axId val="330198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0200184"/>
        <c:axId val="330198616"/>
      </c:lineChart>
      <c:dateAx>
        <c:axId val="330200184"/>
        <c:scaling>
          <c:orientation val="minMax"/>
        </c:scaling>
        <c:delete val="1"/>
        <c:axPos val="b"/>
        <c:numFmt formatCode="ge" sourceLinked="1"/>
        <c:majorTickMark val="none"/>
        <c:minorTickMark val="none"/>
        <c:tickLblPos val="none"/>
        <c:crossAx val="330198616"/>
        <c:crosses val="autoZero"/>
        <c:auto val="1"/>
        <c:lblOffset val="100"/>
        <c:baseTimeUnit val="years"/>
      </c:dateAx>
      <c:valAx>
        <c:axId val="330198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200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0200968"/>
        <c:axId val="33019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0200968"/>
        <c:axId val="330194304"/>
      </c:lineChart>
      <c:dateAx>
        <c:axId val="330200968"/>
        <c:scaling>
          <c:orientation val="minMax"/>
        </c:scaling>
        <c:delete val="1"/>
        <c:axPos val="b"/>
        <c:numFmt formatCode="ge" sourceLinked="1"/>
        <c:majorTickMark val="none"/>
        <c:minorTickMark val="none"/>
        <c:tickLblPos val="none"/>
        <c:crossAx val="330194304"/>
        <c:crosses val="autoZero"/>
        <c:auto val="1"/>
        <c:lblOffset val="100"/>
        <c:baseTimeUnit val="years"/>
      </c:dateAx>
      <c:valAx>
        <c:axId val="33019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200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1869.29</c:v>
                </c:pt>
                <c:pt idx="1">
                  <c:v>1644.6</c:v>
                </c:pt>
                <c:pt idx="2">
                  <c:v>1728.16</c:v>
                </c:pt>
                <c:pt idx="3">
                  <c:v>1647.38</c:v>
                </c:pt>
                <c:pt idx="4">
                  <c:v>1301.52</c:v>
                </c:pt>
              </c:numCache>
            </c:numRef>
          </c:val>
        </c:ser>
        <c:dLbls>
          <c:showLegendKey val="0"/>
          <c:showVal val="0"/>
          <c:showCatName val="0"/>
          <c:showSerName val="0"/>
          <c:showPercent val="0"/>
          <c:showBubbleSize val="0"/>
        </c:dLbls>
        <c:gapWidth val="150"/>
        <c:axId val="330194696"/>
        <c:axId val="330195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330194696"/>
        <c:axId val="330195480"/>
      </c:lineChart>
      <c:dateAx>
        <c:axId val="330194696"/>
        <c:scaling>
          <c:orientation val="minMax"/>
        </c:scaling>
        <c:delete val="1"/>
        <c:axPos val="b"/>
        <c:numFmt formatCode="ge" sourceLinked="1"/>
        <c:majorTickMark val="none"/>
        <c:minorTickMark val="none"/>
        <c:tickLblPos val="none"/>
        <c:crossAx val="330195480"/>
        <c:crosses val="autoZero"/>
        <c:auto val="1"/>
        <c:lblOffset val="100"/>
        <c:baseTimeUnit val="years"/>
      </c:dateAx>
      <c:valAx>
        <c:axId val="330195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194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54.58</c:v>
                </c:pt>
                <c:pt idx="1">
                  <c:v>57.08</c:v>
                </c:pt>
                <c:pt idx="2">
                  <c:v>60.56</c:v>
                </c:pt>
                <c:pt idx="3">
                  <c:v>65.790000000000006</c:v>
                </c:pt>
                <c:pt idx="4">
                  <c:v>86.83</c:v>
                </c:pt>
              </c:numCache>
            </c:numRef>
          </c:val>
        </c:ser>
        <c:dLbls>
          <c:showLegendKey val="0"/>
          <c:showVal val="0"/>
          <c:showCatName val="0"/>
          <c:showSerName val="0"/>
          <c:showPercent val="0"/>
          <c:showBubbleSize val="0"/>
        </c:dLbls>
        <c:gapWidth val="150"/>
        <c:axId val="330622216"/>
        <c:axId val="330618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330622216"/>
        <c:axId val="330618296"/>
      </c:lineChart>
      <c:dateAx>
        <c:axId val="330622216"/>
        <c:scaling>
          <c:orientation val="minMax"/>
        </c:scaling>
        <c:delete val="1"/>
        <c:axPos val="b"/>
        <c:numFmt formatCode="ge" sourceLinked="1"/>
        <c:majorTickMark val="none"/>
        <c:minorTickMark val="none"/>
        <c:tickLblPos val="none"/>
        <c:crossAx val="330618296"/>
        <c:crosses val="autoZero"/>
        <c:auto val="1"/>
        <c:lblOffset val="100"/>
        <c:baseTimeUnit val="years"/>
      </c:dateAx>
      <c:valAx>
        <c:axId val="330618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622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349.99</c:v>
                </c:pt>
                <c:pt idx="1">
                  <c:v>342.17</c:v>
                </c:pt>
                <c:pt idx="2">
                  <c:v>324.13</c:v>
                </c:pt>
                <c:pt idx="3">
                  <c:v>299.52</c:v>
                </c:pt>
                <c:pt idx="4">
                  <c:v>228.64</c:v>
                </c:pt>
              </c:numCache>
            </c:numRef>
          </c:val>
        </c:ser>
        <c:dLbls>
          <c:showLegendKey val="0"/>
          <c:showVal val="0"/>
          <c:showCatName val="0"/>
          <c:showSerName val="0"/>
          <c:showPercent val="0"/>
          <c:showBubbleSize val="0"/>
        </c:dLbls>
        <c:gapWidth val="150"/>
        <c:axId val="330620648"/>
        <c:axId val="33061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330620648"/>
        <c:axId val="330619472"/>
      </c:lineChart>
      <c:dateAx>
        <c:axId val="330620648"/>
        <c:scaling>
          <c:orientation val="minMax"/>
        </c:scaling>
        <c:delete val="1"/>
        <c:axPos val="b"/>
        <c:numFmt formatCode="ge" sourceLinked="1"/>
        <c:majorTickMark val="none"/>
        <c:minorTickMark val="none"/>
        <c:tickLblPos val="none"/>
        <c:crossAx val="330619472"/>
        <c:crosses val="autoZero"/>
        <c:auto val="1"/>
        <c:lblOffset val="100"/>
        <c:baseTimeUnit val="years"/>
      </c:dateAx>
      <c:valAx>
        <c:axId val="33061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620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鳥取県　境港市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
        <v>125</v>
      </c>
      <c r="AE8" s="73"/>
      <c r="AF8" s="73"/>
      <c r="AG8" s="73"/>
      <c r="AH8" s="73"/>
      <c r="AI8" s="73"/>
      <c r="AJ8" s="73"/>
      <c r="AK8" s="4"/>
      <c r="AL8" s="67">
        <f>データ!S6</f>
        <v>34813</v>
      </c>
      <c r="AM8" s="67"/>
      <c r="AN8" s="67"/>
      <c r="AO8" s="67"/>
      <c r="AP8" s="67"/>
      <c r="AQ8" s="67"/>
      <c r="AR8" s="67"/>
      <c r="AS8" s="67"/>
      <c r="AT8" s="66">
        <f>データ!T6</f>
        <v>29.1</v>
      </c>
      <c r="AU8" s="66"/>
      <c r="AV8" s="66"/>
      <c r="AW8" s="66"/>
      <c r="AX8" s="66"/>
      <c r="AY8" s="66"/>
      <c r="AZ8" s="66"/>
      <c r="BA8" s="66"/>
      <c r="BB8" s="66">
        <f>データ!U6</f>
        <v>1196.32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69.72</v>
      </c>
      <c r="Q10" s="66"/>
      <c r="R10" s="66"/>
      <c r="S10" s="66"/>
      <c r="T10" s="66"/>
      <c r="U10" s="66"/>
      <c r="V10" s="66"/>
      <c r="W10" s="66">
        <f>データ!Q6</f>
        <v>92.19</v>
      </c>
      <c r="X10" s="66"/>
      <c r="Y10" s="66"/>
      <c r="Z10" s="66"/>
      <c r="AA10" s="66"/>
      <c r="AB10" s="66"/>
      <c r="AC10" s="66"/>
      <c r="AD10" s="67">
        <f>データ!R6</f>
        <v>3240</v>
      </c>
      <c r="AE10" s="67"/>
      <c r="AF10" s="67"/>
      <c r="AG10" s="67"/>
      <c r="AH10" s="67"/>
      <c r="AI10" s="67"/>
      <c r="AJ10" s="67"/>
      <c r="AK10" s="2"/>
      <c r="AL10" s="67">
        <f>データ!V6</f>
        <v>24085</v>
      </c>
      <c r="AM10" s="67"/>
      <c r="AN10" s="67"/>
      <c r="AO10" s="67"/>
      <c r="AP10" s="67"/>
      <c r="AQ10" s="67"/>
      <c r="AR10" s="67"/>
      <c r="AS10" s="67"/>
      <c r="AT10" s="66">
        <f>データ!W6</f>
        <v>8.94</v>
      </c>
      <c r="AU10" s="66"/>
      <c r="AV10" s="66"/>
      <c r="AW10" s="66"/>
      <c r="AX10" s="66"/>
      <c r="AY10" s="66"/>
      <c r="AZ10" s="66"/>
      <c r="BA10" s="66"/>
      <c r="BB10" s="66">
        <f>データ!X6</f>
        <v>2694.07</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312045</v>
      </c>
      <c r="D6" s="33">
        <f t="shared" si="3"/>
        <v>47</v>
      </c>
      <c r="E6" s="33">
        <f t="shared" si="3"/>
        <v>17</v>
      </c>
      <c r="F6" s="33">
        <f t="shared" si="3"/>
        <v>1</v>
      </c>
      <c r="G6" s="33">
        <f t="shared" si="3"/>
        <v>0</v>
      </c>
      <c r="H6" s="33" t="str">
        <f t="shared" si="3"/>
        <v>鳥取県　境港市</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69.72</v>
      </c>
      <c r="Q6" s="34">
        <f t="shared" si="3"/>
        <v>92.19</v>
      </c>
      <c r="R6" s="34">
        <f t="shared" si="3"/>
        <v>3240</v>
      </c>
      <c r="S6" s="34">
        <f t="shared" si="3"/>
        <v>34813</v>
      </c>
      <c r="T6" s="34">
        <f t="shared" si="3"/>
        <v>29.1</v>
      </c>
      <c r="U6" s="34">
        <f t="shared" si="3"/>
        <v>1196.32</v>
      </c>
      <c r="V6" s="34">
        <f t="shared" si="3"/>
        <v>24085</v>
      </c>
      <c r="W6" s="34">
        <f t="shared" si="3"/>
        <v>8.94</v>
      </c>
      <c r="X6" s="34">
        <f t="shared" si="3"/>
        <v>2694.07</v>
      </c>
      <c r="Y6" s="35">
        <f>IF(Y7="",NA(),Y7)</f>
        <v>74.87</v>
      </c>
      <c r="Z6" s="35">
        <f t="shared" ref="Z6:AH6" si="4">IF(Z7="",NA(),Z7)</f>
        <v>76.55</v>
      </c>
      <c r="AA6" s="35">
        <f t="shared" si="4"/>
        <v>77.650000000000006</v>
      </c>
      <c r="AB6" s="35">
        <f t="shared" si="4"/>
        <v>82.55</v>
      </c>
      <c r="AC6" s="35">
        <f t="shared" si="4"/>
        <v>87.19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1869.29</v>
      </c>
      <c r="BG6" s="35">
        <f t="shared" ref="BG6:BO6" si="7">IF(BG7="",NA(),BG7)</f>
        <v>1644.6</v>
      </c>
      <c r="BH6" s="35">
        <f t="shared" si="7"/>
        <v>1728.16</v>
      </c>
      <c r="BI6" s="35">
        <f t="shared" si="7"/>
        <v>1647.38</v>
      </c>
      <c r="BJ6" s="35">
        <f t="shared" si="7"/>
        <v>1301.52</v>
      </c>
      <c r="BK6" s="35">
        <f t="shared" si="7"/>
        <v>1273.52</v>
      </c>
      <c r="BL6" s="35">
        <f t="shared" si="7"/>
        <v>1209.95</v>
      </c>
      <c r="BM6" s="35">
        <f t="shared" si="7"/>
        <v>1136.5</v>
      </c>
      <c r="BN6" s="35">
        <f t="shared" si="7"/>
        <v>1118.56</v>
      </c>
      <c r="BO6" s="35">
        <f t="shared" si="7"/>
        <v>1111.31</v>
      </c>
      <c r="BP6" s="34" t="str">
        <f>IF(BP7="","",IF(BP7="-","【-】","【"&amp;SUBSTITUTE(TEXT(BP7,"#,##0.00"),"-","△")&amp;"】"))</f>
        <v>【728.30】</v>
      </c>
      <c r="BQ6" s="35">
        <f>IF(BQ7="",NA(),BQ7)</f>
        <v>54.58</v>
      </c>
      <c r="BR6" s="35">
        <f t="shared" ref="BR6:BZ6" si="8">IF(BR7="",NA(),BR7)</f>
        <v>57.08</v>
      </c>
      <c r="BS6" s="35">
        <f t="shared" si="8"/>
        <v>60.56</v>
      </c>
      <c r="BT6" s="35">
        <f t="shared" si="8"/>
        <v>65.790000000000006</v>
      </c>
      <c r="BU6" s="35">
        <f t="shared" si="8"/>
        <v>86.83</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349.99</v>
      </c>
      <c r="CC6" s="35">
        <f t="shared" ref="CC6:CK6" si="9">IF(CC7="",NA(),CC7)</f>
        <v>342.17</v>
      </c>
      <c r="CD6" s="35">
        <f t="shared" si="9"/>
        <v>324.13</v>
      </c>
      <c r="CE6" s="35">
        <f t="shared" si="9"/>
        <v>299.52</v>
      </c>
      <c r="CF6" s="35">
        <f t="shared" si="9"/>
        <v>228.64</v>
      </c>
      <c r="CG6" s="35">
        <f t="shared" si="9"/>
        <v>224.94</v>
      </c>
      <c r="CH6" s="35">
        <f t="shared" si="9"/>
        <v>220.67</v>
      </c>
      <c r="CI6" s="35">
        <f t="shared" si="9"/>
        <v>217.82</v>
      </c>
      <c r="CJ6" s="35">
        <f t="shared" si="9"/>
        <v>215.28</v>
      </c>
      <c r="CK6" s="35">
        <f t="shared" si="9"/>
        <v>207.96</v>
      </c>
      <c r="CL6" s="34" t="str">
        <f>IF(CL7="","",IF(CL7="-","【-】","【"&amp;SUBSTITUTE(TEXT(CL7,"#,##0.00"),"-","△")&amp;"】"))</f>
        <v>【137.82】</v>
      </c>
      <c r="CM6" s="35">
        <f>IF(CM7="",NA(),CM7)</f>
        <v>66.510000000000005</v>
      </c>
      <c r="CN6" s="35">
        <f t="shared" ref="CN6:CV6" si="10">IF(CN7="",NA(),CN7)</f>
        <v>71.849999999999994</v>
      </c>
      <c r="CO6" s="35">
        <f t="shared" si="10"/>
        <v>74.099999999999994</v>
      </c>
      <c r="CP6" s="35">
        <f t="shared" si="10"/>
        <v>74.45</v>
      </c>
      <c r="CQ6" s="35">
        <f t="shared" si="10"/>
        <v>53.77</v>
      </c>
      <c r="CR6" s="35">
        <f t="shared" si="10"/>
        <v>55.41</v>
      </c>
      <c r="CS6" s="35">
        <f t="shared" si="10"/>
        <v>55.81</v>
      </c>
      <c r="CT6" s="35">
        <f t="shared" si="10"/>
        <v>54.44</v>
      </c>
      <c r="CU6" s="35">
        <f t="shared" si="10"/>
        <v>54.67</v>
      </c>
      <c r="CV6" s="35">
        <f t="shared" si="10"/>
        <v>53.51</v>
      </c>
      <c r="CW6" s="34" t="str">
        <f>IF(CW7="","",IF(CW7="-","【-】","【"&amp;SUBSTITUTE(TEXT(CW7,"#,##0.00"),"-","△")&amp;"】"))</f>
        <v>【60.09】</v>
      </c>
      <c r="CX6" s="35">
        <f>IF(CX7="",NA(),CX7)</f>
        <v>83.66</v>
      </c>
      <c r="CY6" s="35">
        <f t="shared" ref="CY6:DG6" si="11">IF(CY7="",NA(),CY7)</f>
        <v>82.36</v>
      </c>
      <c r="CZ6" s="35">
        <f t="shared" si="11"/>
        <v>77.91</v>
      </c>
      <c r="DA6" s="35">
        <f t="shared" si="11"/>
        <v>78.84</v>
      </c>
      <c r="DB6" s="35">
        <f t="shared" si="11"/>
        <v>80.260000000000005</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c r="A7" s="28"/>
      <c r="B7" s="37">
        <v>2016</v>
      </c>
      <c r="C7" s="37">
        <v>312045</v>
      </c>
      <c r="D7" s="37">
        <v>47</v>
      </c>
      <c r="E7" s="37">
        <v>17</v>
      </c>
      <c r="F7" s="37">
        <v>1</v>
      </c>
      <c r="G7" s="37">
        <v>0</v>
      </c>
      <c r="H7" s="37" t="s">
        <v>110</v>
      </c>
      <c r="I7" s="37" t="s">
        <v>111</v>
      </c>
      <c r="J7" s="37" t="s">
        <v>112</v>
      </c>
      <c r="K7" s="37" t="s">
        <v>113</v>
      </c>
      <c r="L7" s="37" t="s">
        <v>114</v>
      </c>
      <c r="M7" s="37"/>
      <c r="N7" s="38" t="s">
        <v>115</v>
      </c>
      <c r="O7" s="38" t="s">
        <v>116</v>
      </c>
      <c r="P7" s="38">
        <v>69.72</v>
      </c>
      <c r="Q7" s="38">
        <v>92.19</v>
      </c>
      <c r="R7" s="38">
        <v>3240</v>
      </c>
      <c r="S7" s="38">
        <v>34813</v>
      </c>
      <c r="T7" s="38">
        <v>29.1</v>
      </c>
      <c r="U7" s="38">
        <v>1196.32</v>
      </c>
      <c r="V7" s="38">
        <v>24085</v>
      </c>
      <c r="W7" s="38">
        <v>8.94</v>
      </c>
      <c r="X7" s="38">
        <v>2694.07</v>
      </c>
      <c r="Y7" s="38">
        <v>74.87</v>
      </c>
      <c r="Z7" s="38">
        <v>76.55</v>
      </c>
      <c r="AA7" s="38">
        <v>77.650000000000006</v>
      </c>
      <c r="AB7" s="38">
        <v>82.55</v>
      </c>
      <c r="AC7" s="38">
        <v>87.19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1869.29</v>
      </c>
      <c r="BG7" s="38">
        <v>1644.6</v>
      </c>
      <c r="BH7" s="38">
        <v>1728.16</v>
      </c>
      <c r="BI7" s="38">
        <v>1647.38</v>
      </c>
      <c r="BJ7" s="38">
        <v>1301.52</v>
      </c>
      <c r="BK7" s="38">
        <v>1273.52</v>
      </c>
      <c r="BL7" s="38">
        <v>1209.95</v>
      </c>
      <c r="BM7" s="38">
        <v>1136.5</v>
      </c>
      <c r="BN7" s="38">
        <v>1118.56</v>
      </c>
      <c r="BO7" s="38">
        <v>1111.31</v>
      </c>
      <c r="BP7" s="38">
        <v>728.3</v>
      </c>
      <c r="BQ7" s="38">
        <v>54.58</v>
      </c>
      <c r="BR7" s="38">
        <v>57.08</v>
      </c>
      <c r="BS7" s="38">
        <v>60.56</v>
      </c>
      <c r="BT7" s="38">
        <v>65.790000000000006</v>
      </c>
      <c r="BU7" s="38">
        <v>86.83</v>
      </c>
      <c r="BV7" s="38">
        <v>67.849999999999994</v>
      </c>
      <c r="BW7" s="38">
        <v>69.48</v>
      </c>
      <c r="BX7" s="38">
        <v>71.650000000000006</v>
      </c>
      <c r="BY7" s="38">
        <v>72.33</v>
      </c>
      <c r="BZ7" s="38">
        <v>75.540000000000006</v>
      </c>
      <c r="CA7" s="38">
        <v>100.04</v>
      </c>
      <c r="CB7" s="38">
        <v>349.99</v>
      </c>
      <c r="CC7" s="38">
        <v>342.17</v>
      </c>
      <c r="CD7" s="38">
        <v>324.13</v>
      </c>
      <c r="CE7" s="38">
        <v>299.52</v>
      </c>
      <c r="CF7" s="38">
        <v>228.64</v>
      </c>
      <c r="CG7" s="38">
        <v>224.94</v>
      </c>
      <c r="CH7" s="38">
        <v>220.67</v>
      </c>
      <c r="CI7" s="38">
        <v>217.82</v>
      </c>
      <c r="CJ7" s="38">
        <v>215.28</v>
      </c>
      <c r="CK7" s="38">
        <v>207.96</v>
      </c>
      <c r="CL7" s="38">
        <v>137.82</v>
      </c>
      <c r="CM7" s="38">
        <v>66.510000000000005</v>
      </c>
      <c r="CN7" s="38">
        <v>71.849999999999994</v>
      </c>
      <c r="CO7" s="38">
        <v>74.099999999999994</v>
      </c>
      <c r="CP7" s="38">
        <v>74.45</v>
      </c>
      <c r="CQ7" s="38">
        <v>53.77</v>
      </c>
      <c r="CR7" s="38">
        <v>55.41</v>
      </c>
      <c r="CS7" s="38">
        <v>55.81</v>
      </c>
      <c r="CT7" s="38">
        <v>54.44</v>
      </c>
      <c r="CU7" s="38">
        <v>54.67</v>
      </c>
      <c r="CV7" s="38">
        <v>53.51</v>
      </c>
      <c r="CW7" s="38">
        <v>60.09</v>
      </c>
      <c r="CX7" s="38">
        <v>83.66</v>
      </c>
      <c r="CY7" s="38">
        <v>82.36</v>
      </c>
      <c r="CZ7" s="38">
        <v>77.91</v>
      </c>
      <c r="DA7" s="38">
        <v>78.84</v>
      </c>
      <c r="DB7" s="38">
        <v>80.260000000000005</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0.15</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2018-02-27T07:37:23Z</cp:lastPrinted>
  <dcterms:created xsi:type="dcterms:W3CDTF">2017-12-25T02:11:18Z</dcterms:created>
  <dcterms:modified xsi:type="dcterms:W3CDTF">2018-02-27T07:37:29Z</dcterms:modified>
  <cp:category/>
</cp:coreProperties>
</file>