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5 分析依頼（休養、駐車場）\05_県HP掲載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BZ76" i="4" l="1"/>
  <c r="MA51" i="4"/>
  <c r="MI76" i="4"/>
  <c r="HJ51" i="4"/>
  <c r="MA30" i="4"/>
  <c r="CS30" i="4"/>
  <c r="IT76" i="4"/>
  <c r="CS51" i="4"/>
  <c r="HJ30" i="4"/>
  <c r="C11" i="5"/>
  <c r="D11" i="5"/>
  <c r="E11" i="5"/>
  <c r="B11" i="5"/>
  <c r="BK76" i="4" l="1"/>
  <c r="LH51" i="4"/>
  <c r="BZ30" i="4"/>
  <c r="LT76" i="4"/>
  <c r="GQ51" i="4"/>
  <c r="LH30" i="4"/>
  <c r="BZ51" i="4"/>
  <c r="GQ30" i="4"/>
  <c r="IE76" i="4"/>
  <c r="HP76" i="4"/>
  <c r="BG51" i="4"/>
  <c r="FX30" i="4"/>
  <c r="BG30" i="4"/>
  <c r="KO30" i="4"/>
  <c r="AV76" i="4"/>
  <c r="KO51" i="4"/>
  <c r="LE76" i="4"/>
  <c r="FX51" i="4"/>
  <c r="KP76" i="4"/>
  <c r="FE51" i="4"/>
  <c r="HA76" i="4"/>
  <c r="AN51" i="4"/>
  <c r="FE30" i="4"/>
  <c r="AN30" i="4"/>
  <c r="JV51" i="4"/>
  <c r="JV30" i="4"/>
  <c r="AG76" i="4"/>
  <c r="R76" i="4"/>
  <c r="JC51" i="4"/>
  <c r="KA76" i="4"/>
  <c r="EL51" i="4"/>
  <c r="JC30"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<sst xmlns="http://schemas.openxmlformats.org/spreadsheetml/2006/main" count="286" uniqueCount="135">
  <si>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</si>
  <si>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</si>
  <si>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</si>
  <si>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</si>
  <si>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</si>
  <si>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</si>
  <si>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</si>
  <si>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</si>
  <si>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</si>
  <si>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</si>
  <si>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</si>
  <si>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</si>
  <si>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</si>
  <si>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</si>
  <si>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</si>
  <si>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</si>
  <si>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</si>
  <si>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</si>
  <si>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</si>
  <si>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</si>
  <si>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</si>
  <si>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</si>
  <si>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</si>
  <si>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</si>
  <si>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</si>
  <si>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</si>
  <si>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</si>
  <si>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</si>
  <si>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</si>
  <si>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</si>
  <si>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</si>
  <si>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</si>
  <si>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</si>
  <si>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</si>
  <si>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</si>
  <si>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</si>
  <si>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</si>
  <si>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</si>
  <si>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</si>
  <si>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</si>
  <si>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</si>
  <si>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</si>
  <si>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</si>
  <si>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</si>
  <si>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</si>
  <si>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</si>
  <si>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</si>
  <si>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</si>
  <si>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</si>
  <si>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</si>
  <si>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</si>
  <si>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</si>
  <si>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</si>
  <si>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</si>
  <si>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</si>
  <si>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</si>
  <si>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</si>
  <si>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</si>
  <si>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</si>
  <si>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</si>
  <si>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</si>
  <si>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</si>
  <si>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</si>
  <si>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</si>
  <si>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</si>
  <si>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</si>
  <si>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</si>
  <si>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</si>
  <si>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</si>
  <si>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</si>
  <si>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</si>
  <si>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</si>
  <si>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</si>
  <si>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</si>
  <si>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</si>
  <si>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</si>
  <si>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</si>
  <si>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</si>
  <si>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</si>
  <si>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</si>
  <si>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</si>
  <si>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</si>
  <si>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</si>
  <si>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</si>
  <si>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</si>
  <si>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</si>
  <si>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</si>
  <si>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</si>
  <si>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</si>
  <si>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</si>
  <si>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</si>
  <si>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</si>
  <si>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</si>
  <si>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</si>
  <si>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</si>
  <si>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</si>
  <si>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</si>
  <si>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</si>
  <si>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</si>
  <si>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</si>
  <si>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</si>
  <si>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</si>
  <si>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</si>
  <si>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</si>
  <si>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</si>
  <si>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</si>
  <si>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</si>
  <si>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</si>
  <si>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</si>
  <si>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</si>
  <si>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</si>
  <si>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</si>
  <si>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</si>
  <si>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鳥取県　米子市</t>
  </si>
  <si>
    <t>米子市万能町駐車場</t>
  </si>
  <si>
    <t>法非適用</t>
  </si>
  <si>
    <t>駐車場整備事業</t>
  </si>
  <si>
    <t>-</t>
  </si>
  <si>
    <t>Ａ３Ｂ１</t>
  </si>
  <si>
    <t>該当数値なし</t>
  </si>
  <si>
    <t>都市計画駐車場</t>
  </si>
  <si>
    <t>広場式</t>
  </si>
  <si>
    <t>駅</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</si>
  <si>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</si>
  <si>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</si>
  <si>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</si>
  <si>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</si>
  <si>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</si>
  <si>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</si>
  <si>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</si>
  <si>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</si>
  <si>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長時間駐車での利用が多いため、稼働率は類似施設平均値と比べて低いが、収益は上げており、当地区の駐車需要を満たしている。</t>
    <rPh sb="1" eb="4">
      <t>チョウジカン</t>
    </rPh>
    <rPh sb="4" eb="6">
      <t>チュウシャ</t>
    </rPh>
    <rPh sb="8" eb="10">
      <t>リヨウ</t>
    </rPh>
    <rPh sb="11" eb="12">
      <t>オオ</t>
    </rPh>
    <rPh sb="16" eb="18">
      <t>カドウ</t>
    </rPh>
    <rPh sb="18" eb="19">
      <t>リツ</t>
    </rPh>
    <rPh sb="20" eb="22">
      <t>ルイジ</t>
    </rPh>
    <rPh sb="22" eb="24">
      <t>シセツ</t>
    </rPh>
    <rPh sb="24" eb="27">
      <t>ヘイキンチ</t>
    </rPh>
    <rPh sb="28" eb="29">
      <t>クラ</t>
    </rPh>
    <rPh sb="31" eb="32">
      <t>ヒク</t>
    </rPh>
    <rPh sb="35" eb="37">
      <t>シュウエキ</t>
    </rPh>
    <rPh sb="38" eb="39">
      <t>ア</t>
    </rPh>
    <rPh sb="44" eb="47">
      <t>トウチク</t>
    </rPh>
    <rPh sb="48" eb="50">
      <t>チュウシャ</t>
    </rPh>
    <rPh sb="50" eb="52">
      <t>ジュヨウ</t>
    </rPh>
    <rPh sb="53" eb="54">
      <t>ミ</t>
    </rPh>
    <phoneticPr fontId="6"/>
  </si>
  <si>
    <t>　各指標とも類似施設平均値を上回り、また、他会計からの繰入金に依存することもなく、健全に経営できている。
　平成２７年度に各指標の数値が若干低下したのは、駐車マスを増やす工事をしたことによる一時的な支出の増加によるものである。</t>
    <rPh sb="1" eb="4">
      <t>カクシヒョウ</t>
    </rPh>
    <rPh sb="6" eb="8">
      <t>ルイジ</t>
    </rPh>
    <rPh sb="8" eb="10">
      <t>シセツ</t>
    </rPh>
    <rPh sb="10" eb="13">
      <t>ヘイキンチ</t>
    </rPh>
    <rPh sb="14" eb="16">
      <t>ウワマワ</t>
    </rPh>
    <rPh sb="21" eb="22">
      <t>タ</t>
    </rPh>
    <rPh sb="22" eb="24">
      <t>カイケイ</t>
    </rPh>
    <rPh sb="27" eb="29">
      <t>クリイレ</t>
    </rPh>
    <rPh sb="29" eb="30">
      <t>キン</t>
    </rPh>
    <rPh sb="31" eb="33">
      <t>イゾン</t>
    </rPh>
    <rPh sb="41" eb="43">
      <t>ケンゼン</t>
    </rPh>
    <rPh sb="44" eb="46">
      <t>ケイエイ</t>
    </rPh>
    <rPh sb="54" eb="56">
      <t>ヘイセイ</t>
    </rPh>
    <rPh sb="58" eb="60">
      <t>ネンド</t>
    </rPh>
    <rPh sb="61" eb="64">
      <t>カクシヒョウ</t>
    </rPh>
    <rPh sb="65" eb="67">
      <t>スウチ</t>
    </rPh>
    <rPh sb="68" eb="70">
      <t>ジャッカン</t>
    </rPh>
    <rPh sb="70" eb="72">
      <t>テイカ</t>
    </rPh>
    <rPh sb="77" eb="79">
      <t>チュウシャ</t>
    </rPh>
    <rPh sb="82" eb="83">
      <t>フ</t>
    </rPh>
    <rPh sb="85" eb="87">
      <t>コウジ</t>
    </rPh>
    <rPh sb="95" eb="97">
      <t>イチジ</t>
    </rPh>
    <rPh sb="97" eb="98">
      <t>テキ</t>
    </rPh>
    <rPh sb="99" eb="101">
      <t>シシュツ</t>
    </rPh>
    <rPh sb="102" eb="104">
      <t>ゾウカ</t>
    </rPh>
    <phoneticPr fontId="6"/>
  </si>
  <si>
    <t>　当面大規模な修繕は予定していないが、今後車庫棟が老朽化した場合は撤去が必要である。
　また、駐車管制設備についても設備の状態をみながら適宜更新をしていく必要がある。</t>
    <rPh sb="1" eb="3">
      <t>トウメン</t>
    </rPh>
    <rPh sb="3" eb="6">
      <t>ダイキボ</t>
    </rPh>
    <rPh sb="7" eb="9">
      <t>シュウゼン</t>
    </rPh>
    <rPh sb="10" eb="12">
      <t>ヨテイ</t>
    </rPh>
    <rPh sb="19" eb="21">
      <t>コンゴ</t>
    </rPh>
    <rPh sb="21" eb="23">
      <t>シャコ</t>
    </rPh>
    <rPh sb="23" eb="24">
      <t>トウ</t>
    </rPh>
    <rPh sb="25" eb="28">
      <t>ロウキュウカ</t>
    </rPh>
    <rPh sb="30" eb="32">
      <t>バアイ</t>
    </rPh>
    <rPh sb="33" eb="35">
      <t>テッキョ</t>
    </rPh>
    <rPh sb="36" eb="38">
      <t>ヒツヨウ</t>
    </rPh>
    <rPh sb="47" eb="49">
      <t>チュウシャ</t>
    </rPh>
    <rPh sb="49" eb="51">
      <t>カンセイ</t>
    </rPh>
    <rPh sb="51" eb="53">
      <t>セツビ</t>
    </rPh>
    <rPh sb="58" eb="60">
      <t>セツビ</t>
    </rPh>
    <rPh sb="61" eb="63">
      <t>ジョウタイ</t>
    </rPh>
    <rPh sb="68" eb="70">
      <t>テキギ</t>
    </rPh>
    <rPh sb="70" eb="72">
      <t>コウシン</t>
    </rPh>
    <rPh sb="77" eb="79">
      <t>ヒツヨウ</t>
    </rPh>
    <phoneticPr fontId="6"/>
  </si>
  <si>
    <t xml:space="preserve">　収益性が高く、経営も安定している。
　今後も引き続き指定管理者制度により経営の効率化を図りながら公営駐車場として安定した経営を行い、地域の駐車需要を満たしていく。
　今後、車庫棟が老朽化し、使用に耐えられなくなった場合は、撤去する必要がある。また、駐車管制設備についても適宜更新をする必要がある。
　当駐車場は、収益性が高く、立地も良いため、当駐車場の経営面だけを見ると民間譲渡が可能な施設ではあるが、当駐車場の収益が本市駐車場事業の経営を牽引していること、また、本駐車場の設置目的を鑑みて、現時点では民間譲渡は考えていない。
　民間譲渡を検討する際は、本市の他の駐車場のあり方と併せて検討する必要がある。また、関係機関とも十分に調整する必要がある。
</t>
    <rPh sb="1" eb="4">
      <t>シュウエキセイ</t>
    </rPh>
    <rPh sb="5" eb="6">
      <t>タカ</t>
    </rPh>
    <rPh sb="8" eb="10">
      <t>ケイエイ</t>
    </rPh>
    <rPh sb="11" eb="13">
      <t>アンテイ</t>
    </rPh>
    <rPh sb="20" eb="22">
      <t>コンゴ</t>
    </rPh>
    <rPh sb="23" eb="24">
      <t>ヒ</t>
    </rPh>
    <rPh sb="25" eb="26">
      <t>ツヅ</t>
    </rPh>
    <rPh sb="27" eb="29">
      <t>シテイ</t>
    </rPh>
    <rPh sb="29" eb="32">
      <t>カンリシャ</t>
    </rPh>
    <rPh sb="32" eb="34">
      <t>セイド</t>
    </rPh>
    <rPh sb="37" eb="39">
      <t>ケイエイ</t>
    </rPh>
    <rPh sb="40" eb="43">
      <t>コウリツカ</t>
    </rPh>
    <rPh sb="44" eb="45">
      <t>ハカ</t>
    </rPh>
    <rPh sb="49" eb="51">
      <t>コウエイ</t>
    </rPh>
    <rPh sb="51" eb="54">
      <t>チュウシャジョウ</t>
    </rPh>
    <rPh sb="57" eb="59">
      <t>アンテイ</t>
    </rPh>
    <rPh sb="61" eb="63">
      <t>ケイエイ</t>
    </rPh>
    <rPh sb="64" eb="65">
      <t>オコナ</t>
    </rPh>
    <rPh sb="67" eb="69">
      <t>チイキ</t>
    </rPh>
    <rPh sb="72" eb="74">
      <t>ジュヨウ</t>
    </rPh>
    <rPh sb="75" eb="76">
      <t>ミ</t>
    </rPh>
    <rPh sb="84" eb="86">
      <t>コンゴ</t>
    </rPh>
    <rPh sb="87" eb="89">
      <t>シャコ</t>
    </rPh>
    <rPh sb="89" eb="90">
      <t>トウ</t>
    </rPh>
    <rPh sb="91" eb="94">
      <t>ロウキュウカ</t>
    </rPh>
    <rPh sb="96" eb="98">
      <t>シヨウ</t>
    </rPh>
    <rPh sb="99" eb="100">
      <t>タ</t>
    </rPh>
    <rPh sb="108" eb="110">
      <t>バアイ</t>
    </rPh>
    <rPh sb="112" eb="114">
      <t>テッキョ</t>
    </rPh>
    <rPh sb="116" eb="118">
      <t>ヒツヨウ</t>
    </rPh>
    <rPh sb="125" eb="127">
      <t>チュウシャ</t>
    </rPh>
    <rPh sb="127" eb="129">
      <t>カンセイ</t>
    </rPh>
    <rPh sb="129" eb="131">
      <t>セツビ</t>
    </rPh>
    <rPh sb="136" eb="138">
      <t>テキギ</t>
    </rPh>
    <rPh sb="138" eb="140">
      <t>コウシン</t>
    </rPh>
    <rPh sb="143" eb="145">
      <t>ヒツヨウ</t>
    </rPh>
    <rPh sb="151" eb="152">
      <t>トウ</t>
    </rPh>
    <rPh sb="152" eb="155">
      <t>チュウシャジョウ</t>
    </rPh>
    <rPh sb="172" eb="173">
      <t>トウ</t>
    </rPh>
    <rPh sb="173" eb="176">
      <t>チュウシャジョウ</t>
    </rPh>
    <rPh sb="203" eb="206">
      <t>チュウシャジョウ</t>
    </rPh>
    <rPh sb="218" eb="220">
      <t>ケイエイ</t>
    </rPh>
    <rPh sb="233" eb="234">
      <t>ホン</t>
    </rPh>
    <rPh sb="234" eb="237">
      <t>チュウシャジョウ</t>
    </rPh>
    <rPh sb="238" eb="240">
      <t>セッチ</t>
    </rPh>
    <rPh sb="240" eb="242">
      <t>モクテキ</t>
    </rPh>
    <rPh sb="243" eb="244">
      <t>カンガ</t>
    </rPh>
    <rPh sb="247" eb="250">
      <t>ゲンジテン</t>
    </rPh>
    <rPh sb="252" eb="254">
      <t>ミンカン</t>
    </rPh>
    <rPh sb="254" eb="256">
      <t>ジョウト</t>
    </rPh>
    <rPh sb="257" eb="258">
      <t>カンガ</t>
    </rPh>
    <rPh sb="266" eb="268">
      <t>ミンカン</t>
    </rPh>
    <rPh sb="268" eb="270">
      <t>ジョウト</t>
    </rPh>
    <rPh sb="271" eb="273">
      <t>ケントウ</t>
    </rPh>
    <rPh sb="275" eb="276">
      <t>サイ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</si>
</sst>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439.6</c:v>
                </c:pt>
                <c:pt idx="1">
                  <c:v>425.3</c:v>
                </c:pt>
                <c:pt idx="2">
                  <c:v>422.4</c:v>
                </c:pt>
                <c:pt idx="3">
                  <c:v>337.9</c:v>
                </c:pt>
                <c:pt idx="4">
                  <c:v>517.29999999999995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34151288"/>
        <c:axId val="33415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34151288"/>
        <c:axId val="334152464"/>
      </c:lineChart>
      <c:dateAx>
        <c:axId val="334151288"/>
        <c:scaling>
          <c:orientation val="minMax"/>
        </c:scaling>
        <c:delete val="1"/>
        <c:axPos val="b"/>
        <c:numFmt formatCode="ge" sourceLinked="1"/>
        <c:majorTickMark val="none"/>
        <c:minorTickMark val="none"/>
        <c:tickLblPos val="none"/>
        <c:crossAx val="334152464"/>
        <c:crosses val="autoZero"/>
        <c:auto val="1"/>
        <c:lblOffset val="100"/>
        <c:baseTimeUnit val="years"/>
      </c:dateAx>
      <c:valAx>
        <c:axId val="33415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15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10.9</c:v>
                </c:pt>
                <c:pt idx="1">
                  <c:v>9.4</c:v>
                </c:pt>
                <c:pt idx="2">
                  <c:v>8.4</c:v>
                </c:pt>
                <c:pt idx="3">
                  <c:v>7.3</c:v>
                </c:pt>
                <c:pt idx="4">
                  <c:v>5.6</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37474280"/>
        <c:axId val="33747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37474280"/>
        <c:axId val="337472712"/>
      </c:lineChart>
      <c:dateAx>
        <c:axId val="337474280"/>
        <c:scaling>
          <c:orientation val="minMax"/>
        </c:scaling>
        <c:delete val="1"/>
        <c:axPos val="b"/>
        <c:numFmt formatCode="ge" sourceLinked="1"/>
        <c:majorTickMark val="none"/>
        <c:minorTickMark val="none"/>
        <c:tickLblPos val="none"/>
        <c:crossAx val="337472712"/>
        <c:crosses val="autoZero"/>
        <c:auto val="1"/>
        <c:lblOffset val="100"/>
        <c:baseTimeUnit val="years"/>
      </c:dateAx>
      <c:valAx>
        <c:axId val="337472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7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37477416"/>
        <c:axId val="33747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37477416"/>
        <c:axId val="337474672"/>
      </c:lineChart>
      <c:dateAx>
        <c:axId val="337477416"/>
        <c:scaling>
          <c:orientation val="minMax"/>
        </c:scaling>
        <c:delete val="1"/>
        <c:axPos val="b"/>
        <c:numFmt formatCode="ge" sourceLinked="1"/>
        <c:majorTickMark val="none"/>
        <c:minorTickMark val="none"/>
        <c:tickLblPos val="none"/>
        <c:crossAx val="337474672"/>
        <c:crosses val="autoZero"/>
        <c:auto val="1"/>
        <c:lblOffset val="100"/>
        <c:baseTimeUnit val="years"/>
      </c:dateAx>
      <c:valAx>
        <c:axId val="33747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7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37473496"/>
        <c:axId val="3374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37473496"/>
        <c:axId val="337473888"/>
      </c:lineChart>
      <c:dateAx>
        <c:axId val="337473496"/>
        <c:scaling>
          <c:orientation val="minMax"/>
        </c:scaling>
        <c:delete val="1"/>
        <c:axPos val="b"/>
        <c:numFmt formatCode="ge" sourceLinked="1"/>
        <c:majorTickMark val="none"/>
        <c:minorTickMark val="none"/>
        <c:tickLblPos val="none"/>
        <c:crossAx val="337473888"/>
        <c:crosses val="autoZero"/>
        <c:auto val="1"/>
        <c:lblOffset val="100"/>
        <c:baseTimeUnit val="years"/>
      </c:dateAx>
      <c:valAx>
        <c:axId val="33747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7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37477024"/>
        <c:axId val="33747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37477024"/>
        <c:axId val="337475064"/>
      </c:lineChart>
      <c:dateAx>
        <c:axId val="337477024"/>
        <c:scaling>
          <c:orientation val="minMax"/>
        </c:scaling>
        <c:delete val="1"/>
        <c:axPos val="b"/>
        <c:numFmt formatCode="ge" sourceLinked="1"/>
        <c:majorTickMark val="none"/>
        <c:minorTickMark val="none"/>
        <c:tickLblPos val="none"/>
        <c:crossAx val="337475064"/>
        <c:crosses val="autoZero"/>
        <c:auto val="1"/>
        <c:lblOffset val="100"/>
        <c:baseTimeUnit val="years"/>
      </c:dateAx>
      <c:valAx>
        <c:axId val="337475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7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37476240"/>
        <c:axId val="33747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37476240"/>
        <c:axId val="337478200"/>
      </c:lineChart>
      <c:dateAx>
        <c:axId val="337476240"/>
        <c:scaling>
          <c:orientation val="minMax"/>
        </c:scaling>
        <c:delete val="1"/>
        <c:axPos val="b"/>
        <c:numFmt formatCode="ge" sourceLinked="1"/>
        <c:majorTickMark val="none"/>
        <c:minorTickMark val="none"/>
        <c:tickLblPos val="none"/>
        <c:crossAx val="337478200"/>
        <c:crosses val="autoZero"/>
        <c:auto val="1"/>
        <c:lblOffset val="100"/>
        <c:baseTimeUnit val="years"/>
      </c:dateAx>
      <c:valAx>
        <c:axId val="337478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47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115.9</c:v>
                </c:pt>
                <c:pt idx="1">
                  <c:v>117.7</c:v>
                </c:pt>
                <c:pt idx="2">
                  <c:v>113.3</c:v>
                </c:pt>
                <c:pt idx="3">
                  <c:v>106</c:v>
                </c:pt>
                <c:pt idx="4">
                  <c:v>113.8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37478984"/>
        <c:axId val="3374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37478984"/>
        <c:axId val="337472320"/>
      </c:lineChart>
      <c:dateAx>
        <c:axId val="337478984"/>
        <c:scaling>
          <c:orientation val="minMax"/>
        </c:scaling>
        <c:delete val="1"/>
        <c:axPos val="b"/>
        <c:numFmt formatCode="ge" sourceLinked="1"/>
        <c:majorTickMark val="none"/>
        <c:minorTickMark val="none"/>
        <c:tickLblPos val="none"/>
        <c:crossAx val="337472320"/>
        <c:crosses val="autoZero"/>
        <c:auto val="1"/>
        <c:lblOffset val="100"/>
        <c:baseTimeUnit val="years"/>
      </c:dateAx>
      <c:valAx>
        <c:axId val="33747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7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85.2</c:v>
                </c:pt>
                <c:pt idx="1">
                  <c:v>84.2</c:v>
                </c:pt>
                <c:pt idx="2">
                  <c:v>83.9</c:v>
                </c:pt>
                <c:pt idx="3">
                  <c:v>78.400000000000006</c:v>
                </c:pt>
                <c:pt idx="4">
                  <c:v>87.6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37476632"/>
        <c:axId val="33691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37476632"/>
        <c:axId val="336918712"/>
      </c:lineChart>
      <c:dateAx>
        <c:axId val="337476632"/>
        <c:scaling>
          <c:orientation val="minMax"/>
        </c:scaling>
        <c:delete val="1"/>
        <c:axPos val="b"/>
        <c:numFmt formatCode="ge" sourceLinked="1"/>
        <c:majorTickMark val="none"/>
        <c:minorTickMark val="none"/>
        <c:tickLblPos val="none"/>
        <c:crossAx val="336918712"/>
        <c:crosses val="autoZero"/>
        <c:auto val="1"/>
        <c:lblOffset val="100"/>
        <c:baseTimeUnit val="years"/>
      </c:dateAx>
      <c:valAx>
        <c:axId val="336918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7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18811</c:v>
                </c:pt>
                <c:pt idx="1">
                  <c:v>18898</c:v>
                </c:pt>
                <c:pt idx="2">
                  <c:v>18391</c:v>
                </c:pt>
                <c:pt idx="3">
                  <c:v>16215</c:v>
                </c:pt>
                <c:pt idx="4">
                  <c:v>19160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36916360"/>
        <c:axId val="33691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36916360"/>
        <c:axId val="336919496"/>
      </c:lineChart>
      <c:dateAx>
        <c:axId val="336916360"/>
        <c:scaling>
          <c:orientation val="minMax"/>
        </c:scaling>
        <c:delete val="1"/>
        <c:axPos val="b"/>
        <c:numFmt formatCode="ge" sourceLinked="1"/>
        <c:majorTickMark val="none"/>
        <c:minorTickMark val="none"/>
        <c:tickLblPos val="none"/>
        <c:crossAx val="336919496"/>
        <c:crosses val="autoZero"/>
        <c:auto val="1"/>
        <c:lblOffset val="100"/>
        <c:baseTimeUnit val="years"/>
      </c:dateAx>
      <c:valAx>
        <c:axId val="336919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6916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0" zoomScaleNormal="90" zoomScaleSheetLayoutView="70" workbookViewId="0">
      <selection activeCell="AD12" sqref="AD12"/>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鳥取県米子市　米子市万能町駐車場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3353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116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439.6</v>
      </c>
      <c r="V31" s="111"/>
      <c r="W31" s="111"/>
      <c r="X31" s="111"/>
      <c r="Y31" s="111"/>
      <c r="Z31" s="111"/>
      <c r="AA31" s="111"/>
      <c r="AB31" s="111"/>
      <c r="AC31" s="111"/>
      <c r="AD31" s="111"/>
      <c r="AE31" s="111"/>
      <c r="AF31" s="111"/>
      <c r="AG31" s="111"/>
      <c r="AH31" s="111"/>
      <c r="AI31" s="111"/>
      <c r="AJ31" s="111"/>
      <c r="AK31" s="111"/>
      <c r="AL31" s="111"/>
      <c r="AM31" s="111"/>
      <c r="AN31" s="111">
        <f>データ!Z7</f>
        <v>425.3</v>
      </c>
      <c r="AO31" s="111"/>
      <c r="AP31" s="111"/>
      <c r="AQ31" s="111"/>
      <c r="AR31" s="111"/>
      <c r="AS31" s="111"/>
      <c r="AT31" s="111"/>
      <c r="AU31" s="111"/>
      <c r="AV31" s="111"/>
      <c r="AW31" s="111"/>
      <c r="AX31" s="111"/>
      <c r="AY31" s="111"/>
      <c r="AZ31" s="111"/>
      <c r="BA31" s="111"/>
      <c r="BB31" s="111"/>
      <c r="BC31" s="111"/>
      <c r="BD31" s="111"/>
      <c r="BE31" s="111"/>
      <c r="BF31" s="111"/>
      <c r="BG31" s="111">
        <f>データ!AA7</f>
        <v>422.4</v>
      </c>
      <c r="BH31" s="111"/>
      <c r="BI31" s="111"/>
      <c r="BJ31" s="111"/>
      <c r="BK31" s="111"/>
      <c r="BL31" s="111"/>
      <c r="BM31" s="111"/>
      <c r="BN31" s="111"/>
      <c r="BO31" s="111"/>
      <c r="BP31" s="111"/>
      <c r="BQ31" s="111"/>
      <c r="BR31" s="111"/>
      <c r="BS31" s="111"/>
      <c r="BT31" s="111"/>
      <c r="BU31" s="111"/>
      <c r="BV31" s="111"/>
      <c r="BW31" s="111"/>
      <c r="BX31" s="111"/>
      <c r="BY31" s="111"/>
      <c r="BZ31" s="111">
        <f>データ!AB7</f>
        <v>337.9</v>
      </c>
      <c r="CA31" s="111"/>
      <c r="CB31" s="111"/>
      <c r="CC31" s="111"/>
      <c r="CD31" s="111"/>
      <c r="CE31" s="111"/>
      <c r="CF31" s="111"/>
      <c r="CG31" s="111"/>
      <c r="CH31" s="111"/>
      <c r="CI31" s="111"/>
      <c r="CJ31" s="111"/>
      <c r="CK31" s="111"/>
      <c r="CL31" s="111"/>
      <c r="CM31" s="111"/>
      <c r="CN31" s="111"/>
      <c r="CO31" s="111"/>
      <c r="CP31" s="111"/>
      <c r="CQ31" s="111"/>
      <c r="CR31" s="111"/>
      <c r="CS31" s="111">
        <f>データ!AC7</f>
        <v>517.29999999999995</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115.9</v>
      </c>
      <c r="JD31" s="82"/>
      <c r="JE31" s="82"/>
      <c r="JF31" s="82"/>
      <c r="JG31" s="82"/>
      <c r="JH31" s="82"/>
      <c r="JI31" s="82"/>
      <c r="JJ31" s="82"/>
      <c r="JK31" s="82"/>
      <c r="JL31" s="82"/>
      <c r="JM31" s="82"/>
      <c r="JN31" s="82"/>
      <c r="JO31" s="82"/>
      <c r="JP31" s="82"/>
      <c r="JQ31" s="82"/>
      <c r="JR31" s="82"/>
      <c r="JS31" s="82"/>
      <c r="JT31" s="82"/>
      <c r="JU31" s="83"/>
      <c r="JV31" s="81">
        <f>データ!DL7</f>
        <v>117.7</v>
      </c>
      <c r="JW31" s="82"/>
      <c r="JX31" s="82"/>
      <c r="JY31" s="82"/>
      <c r="JZ31" s="82"/>
      <c r="KA31" s="82"/>
      <c r="KB31" s="82"/>
      <c r="KC31" s="82"/>
      <c r="KD31" s="82"/>
      <c r="KE31" s="82"/>
      <c r="KF31" s="82"/>
      <c r="KG31" s="82"/>
      <c r="KH31" s="82"/>
      <c r="KI31" s="82"/>
      <c r="KJ31" s="82"/>
      <c r="KK31" s="82"/>
      <c r="KL31" s="82"/>
      <c r="KM31" s="82"/>
      <c r="KN31" s="83"/>
      <c r="KO31" s="81">
        <f>データ!DM7</f>
        <v>113.3</v>
      </c>
      <c r="KP31" s="82"/>
      <c r="KQ31" s="82"/>
      <c r="KR31" s="82"/>
      <c r="KS31" s="82"/>
      <c r="KT31" s="82"/>
      <c r="KU31" s="82"/>
      <c r="KV31" s="82"/>
      <c r="KW31" s="82"/>
      <c r="KX31" s="82"/>
      <c r="KY31" s="82"/>
      <c r="KZ31" s="82"/>
      <c r="LA31" s="82"/>
      <c r="LB31" s="82"/>
      <c r="LC31" s="82"/>
      <c r="LD31" s="82"/>
      <c r="LE31" s="82"/>
      <c r="LF31" s="82"/>
      <c r="LG31" s="83"/>
      <c r="LH31" s="81">
        <f>データ!DN7</f>
        <v>106</v>
      </c>
      <c r="LI31" s="82"/>
      <c r="LJ31" s="82"/>
      <c r="LK31" s="82"/>
      <c r="LL31" s="82"/>
      <c r="LM31" s="82"/>
      <c r="LN31" s="82"/>
      <c r="LO31" s="82"/>
      <c r="LP31" s="82"/>
      <c r="LQ31" s="82"/>
      <c r="LR31" s="82"/>
      <c r="LS31" s="82"/>
      <c r="LT31" s="82"/>
      <c r="LU31" s="82"/>
      <c r="LV31" s="82"/>
      <c r="LW31" s="82"/>
      <c r="LX31" s="82"/>
      <c r="LY31" s="82"/>
      <c r="LZ31" s="83"/>
      <c r="MA31" s="81">
        <f>データ!DO7</f>
        <v>113.8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85.2</v>
      </c>
      <c r="EM52" s="111"/>
      <c r="EN52" s="111"/>
      <c r="EO52" s="111"/>
      <c r="EP52" s="111"/>
      <c r="EQ52" s="111"/>
      <c r="ER52" s="111"/>
      <c r="ES52" s="111"/>
      <c r="ET52" s="111"/>
      <c r="EU52" s="111"/>
      <c r="EV52" s="111"/>
      <c r="EW52" s="111"/>
      <c r="EX52" s="111"/>
      <c r="EY52" s="111"/>
      <c r="EZ52" s="111"/>
      <c r="FA52" s="111"/>
      <c r="FB52" s="111"/>
      <c r="FC52" s="111"/>
      <c r="FD52" s="111"/>
      <c r="FE52" s="111">
        <f>データ!BG7</f>
        <v>84.2</v>
      </c>
      <c r="FF52" s="111"/>
      <c r="FG52" s="111"/>
      <c r="FH52" s="111"/>
      <c r="FI52" s="111"/>
      <c r="FJ52" s="111"/>
      <c r="FK52" s="111"/>
      <c r="FL52" s="111"/>
      <c r="FM52" s="111"/>
      <c r="FN52" s="111"/>
      <c r="FO52" s="111"/>
      <c r="FP52" s="111"/>
      <c r="FQ52" s="111"/>
      <c r="FR52" s="111"/>
      <c r="FS52" s="111"/>
      <c r="FT52" s="111"/>
      <c r="FU52" s="111"/>
      <c r="FV52" s="111"/>
      <c r="FW52" s="111"/>
      <c r="FX52" s="111">
        <f>データ!BH7</f>
        <v>83.9</v>
      </c>
      <c r="FY52" s="111"/>
      <c r="FZ52" s="111"/>
      <c r="GA52" s="111"/>
      <c r="GB52" s="111"/>
      <c r="GC52" s="111"/>
      <c r="GD52" s="111"/>
      <c r="GE52" s="111"/>
      <c r="GF52" s="111"/>
      <c r="GG52" s="111"/>
      <c r="GH52" s="111"/>
      <c r="GI52" s="111"/>
      <c r="GJ52" s="111"/>
      <c r="GK52" s="111"/>
      <c r="GL52" s="111"/>
      <c r="GM52" s="111"/>
      <c r="GN52" s="111"/>
      <c r="GO52" s="111"/>
      <c r="GP52" s="111"/>
      <c r="GQ52" s="111">
        <f>データ!BI7</f>
        <v>78.400000000000006</v>
      </c>
      <c r="GR52" s="111"/>
      <c r="GS52" s="111"/>
      <c r="GT52" s="111"/>
      <c r="GU52" s="111"/>
      <c r="GV52" s="111"/>
      <c r="GW52" s="111"/>
      <c r="GX52" s="111"/>
      <c r="GY52" s="111"/>
      <c r="GZ52" s="111"/>
      <c r="HA52" s="111"/>
      <c r="HB52" s="111"/>
      <c r="HC52" s="111"/>
      <c r="HD52" s="111"/>
      <c r="HE52" s="111"/>
      <c r="HF52" s="111"/>
      <c r="HG52" s="111"/>
      <c r="HH52" s="111"/>
      <c r="HI52" s="111"/>
      <c r="HJ52" s="111">
        <f>データ!BJ7</f>
        <v>87.6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18811</v>
      </c>
      <c r="JD52" s="110"/>
      <c r="JE52" s="110"/>
      <c r="JF52" s="110"/>
      <c r="JG52" s="110"/>
      <c r="JH52" s="110"/>
      <c r="JI52" s="110"/>
      <c r="JJ52" s="110"/>
      <c r="JK52" s="110"/>
      <c r="JL52" s="110"/>
      <c r="JM52" s="110"/>
      <c r="JN52" s="110"/>
      <c r="JO52" s="110"/>
      <c r="JP52" s="110"/>
      <c r="JQ52" s="110"/>
      <c r="JR52" s="110"/>
      <c r="JS52" s="110"/>
      <c r="JT52" s="110"/>
      <c r="JU52" s="110"/>
      <c r="JV52" s="110">
        <f>データ!BR7</f>
        <v>18898</v>
      </c>
      <c r="JW52" s="110"/>
      <c r="JX52" s="110"/>
      <c r="JY52" s="110"/>
      <c r="JZ52" s="110"/>
      <c r="KA52" s="110"/>
      <c r="KB52" s="110"/>
      <c r="KC52" s="110"/>
      <c r="KD52" s="110"/>
      <c r="KE52" s="110"/>
      <c r="KF52" s="110"/>
      <c r="KG52" s="110"/>
      <c r="KH52" s="110"/>
      <c r="KI52" s="110"/>
      <c r="KJ52" s="110"/>
      <c r="KK52" s="110"/>
      <c r="KL52" s="110"/>
      <c r="KM52" s="110"/>
      <c r="KN52" s="110"/>
      <c r="KO52" s="110">
        <f>データ!BS7</f>
        <v>18391</v>
      </c>
      <c r="KP52" s="110"/>
      <c r="KQ52" s="110"/>
      <c r="KR52" s="110"/>
      <c r="KS52" s="110"/>
      <c r="KT52" s="110"/>
      <c r="KU52" s="110"/>
      <c r="KV52" s="110"/>
      <c r="KW52" s="110"/>
      <c r="KX52" s="110"/>
      <c r="KY52" s="110"/>
      <c r="KZ52" s="110"/>
      <c r="LA52" s="110"/>
      <c r="LB52" s="110"/>
      <c r="LC52" s="110"/>
      <c r="LD52" s="110"/>
      <c r="LE52" s="110"/>
      <c r="LF52" s="110"/>
      <c r="LG52" s="110"/>
      <c r="LH52" s="110">
        <f>データ!BT7</f>
        <v>16215</v>
      </c>
      <c r="LI52" s="110"/>
      <c r="LJ52" s="110"/>
      <c r="LK52" s="110"/>
      <c r="LL52" s="110"/>
      <c r="LM52" s="110"/>
      <c r="LN52" s="110"/>
      <c r="LO52" s="110"/>
      <c r="LP52" s="110"/>
      <c r="LQ52" s="110"/>
      <c r="LR52" s="110"/>
      <c r="LS52" s="110"/>
      <c r="LT52" s="110"/>
      <c r="LU52" s="110"/>
      <c r="LV52" s="110"/>
      <c r="LW52" s="110"/>
      <c r="LX52" s="110"/>
      <c r="LY52" s="110"/>
      <c r="LZ52" s="110"/>
      <c r="MA52" s="110">
        <f>データ!BU7</f>
        <v>19160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51" t="s">
        <v>134</v>
      </c>
      <c r="NE66" s="152"/>
      <c r="NF66" s="152"/>
      <c r="NG66" s="152"/>
      <c r="NH66" s="152"/>
      <c r="NI66" s="152"/>
      <c r="NJ66" s="152"/>
      <c r="NK66" s="152"/>
      <c r="NL66" s="152"/>
      <c r="NM66" s="152"/>
      <c r="NN66" s="152"/>
      <c r="NO66" s="152"/>
      <c r="NP66" s="152"/>
      <c r="NQ66" s="152"/>
      <c r="NR66" s="153"/>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111300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51"/>
      <c r="NE67" s="152"/>
      <c r="NF67" s="152"/>
      <c r="NG67" s="152"/>
      <c r="NH67" s="152"/>
      <c r="NI67" s="152"/>
      <c r="NJ67" s="152"/>
      <c r="NK67" s="152"/>
      <c r="NL67" s="152"/>
      <c r="NM67" s="152"/>
      <c r="NN67" s="152"/>
      <c r="NO67" s="152"/>
      <c r="NP67" s="152"/>
      <c r="NQ67" s="152"/>
      <c r="NR67" s="153"/>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51"/>
      <c r="NE68" s="152"/>
      <c r="NF68" s="152"/>
      <c r="NG68" s="152"/>
      <c r="NH68" s="152"/>
      <c r="NI68" s="152"/>
      <c r="NJ68" s="152"/>
      <c r="NK68" s="152"/>
      <c r="NL68" s="152"/>
      <c r="NM68" s="152"/>
      <c r="NN68" s="152"/>
      <c r="NO68" s="152"/>
      <c r="NP68" s="152"/>
      <c r="NQ68" s="152"/>
      <c r="NR68" s="153"/>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51"/>
      <c r="NE69" s="152"/>
      <c r="NF69" s="152"/>
      <c r="NG69" s="152"/>
      <c r="NH69" s="152"/>
      <c r="NI69" s="152"/>
      <c r="NJ69" s="152"/>
      <c r="NK69" s="152"/>
      <c r="NL69" s="152"/>
      <c r="NM69" s="152"/>
      <c r="NN69" s="152"/>
      <c r="NO69" s="152"/>
      <c r="NP69" s="152"/>
      <c r="NQ69" s="152"/>
      <c r="NR69" s="153"/>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51"/>
      <c r="NE70" s="152"/>
      <c r="NF70" s="152"/>
      <c r="NG70" s="152"/>
      <c r="NH70" s="152"/>
      <c r="NI70" s="152"/>
      <c r="NJ70" s="152"/>
      <c r="NK70" s="152"/>
      <c r="NL70" s="152"/>
      <c r="NM70" s="152"/>
      <c r="NN70" s="152"/>
      <c r="NO70" s="152"/>
      <c r="NP70" s="152"/>
      <c r="NQ70" s="152"/>
      <c r="NR70" s="153"/>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51"/>
      <c r="NE71" s="152"/>
      <c r="NF71" s="152"/>
      <c r="NG71" s="152"/>
      <c r="NH71" s="152"/>
      <c r="NI71" s="152"/>
      <c r="NJ71" s="152"/>
      <c r="NK71" s="152"/>
      <c r="NL71" s="152"/>
      <c r="NM71" s="152"/>
      <c r="NN71" s="152"/>
      <c r="NO71" s="152"/>
      <c r="NP71" s="152"/>
      <c r="NQ71" s="152"/>
      <c r="NR71" s="153"/>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51"/>
      <c r="NE72" s="152"/>
      <c r="NF72" s="152"/>
      <c r="NG72" s="152"/>
      <c r="NH72" s="152"/>
      <c r="NI72" s="152"/>
      <c r="NJ72" s="152"/>
      <c r="NK72" s="152"/>
      <c r="NL72" s="152"/>
      <c r="NM72" s="152"/>
      <c r="NN72" s="152"/>
      <c r="NO72" s="152"/>
      <c r="NP72" s="152"/>
      <c r="NQ72" s="152"/>
      <c r="NR72" s="153"/>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51"/>
      <c r="NE73" s="152"/>
      <c r="NF73" s="152"/>
      <c r="NG73" s="152"/>
      <c r="NH73" s="152"/>
      <c r="NI73" s="152"/>
      <c r="NJ73" s="152"/>
      <c r="NK73" s="152"/>
      <c r="NL73" s="152"/>
      <c r="NM73" s="152"/>
      <c r="NN73" s="152"/>
      <c r="NO73" s="152"/>
      <c r="NP73" s="152"/>
      <c r="NQ73" s="152"/>
      <c r="NR73" s="153"/>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51"/>
      <c r="NE74" s="152"/>
      <c r="NF74" s="152"/>
      <c r="NG74" s="152"/>
      <c r="NH74" s="152"/>
      <c r="NI74" s="152"/>
      <c r="NJ74" s="152"/>
      <c r="NK74" s="152"/>
      <c r="NL74" s="152"/>
      <c r="NM74" s="152"/>
      <c r="NN74" s="152"/>
      <c r="NO74" s="152"/>
      <c r="NP74" s="152"/>
      <c r="NQ74" s="152"/>
      <c r="NR74" s="153"/>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51"/>
      <c r="NE75" s="152"/>
      <c r="NF75" s="152"/>
      <c r="NG75" s="152"/>
      <c r="NH75" s="152"/>
      <c r="NI75" s="152"/>
      <c r="NJ75" s="152"/>
      <c r="NK75" s="152"/>
      <c r="NL75" s="152"/>
      <c r="NM75" s="152"/>
      <c r="NN75" s="152"/>
      <c r="NO75" s="152"/>
      <c r="NP75" s="152"/>
      <c r="NQ75" s="152"/>
      <c r="NR75" s="153"/>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151"/>
      <c r="NE76" s="152"/>
      <c r="NF76" s="152"/>
      <c r="NG76" s="152"/>
      <c r="NH76" s="152"/>
      <c r="NI76" s="152"/>
      <c r="NJ76" s="152"/>
      <c r="NK76" s="152"/>
      <c r="NL76" s="152"/>
      <c r="NM76" s="152"/>
      <c r="NN76" s="152"/>
      <c r="NO76" s="152"/>
      <c r="NP76" s="152"/>
      <c r="NQ76" s="152"/>
      <c r="NR76" s="153"/>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10.9</v>
      </c>
      <c r="KB77" s="82"/>
      <c r="KC77" s="82"/>
      <c r="KD77" s="82"/>
      <c r="KE77" s="82"/>
      <c r="KF77" s="82"/>
      <c r="KG77" s="82"/>
      <c r="KH77" s="82"/>
      <c r="KI77" s="82"/>
      <c r="KJ77" s="82"/>
      <c r="KK77" s="82"/>
      <c r="KL77" s="82"/>
      <c r="KM77" s="82"/>
      <c r="KN77" s="82"/>
      <c r="KO77" s="83"/>
      <c r="KP77" s="81">
        <f>データ!DA7</f>
        <v>9.4</v>
      </c>
      <c r="KQ77" s="82"/>
      <c r="KR77" s="82"/>
      <c r="KS77" s="82"/>
      <c r="KT77" s="82"/>
      <c r="KU77" s="82"/>
      <c r="KV77" s="82"/>
      <c r="KW77" s="82"/>
      <c r="KX77" s="82"/>
      <c r="KY77" s="82"/>
      <c r="KZ77" s="82"/>
      <c r="LA77" s="82"/>
      <c r="LB77" s="82"/>
      <c r="LC77" s="82"/>
      <c r="LD77" s="83"/>
      <c r="LE77" s="81">
        <f>データ!DB7</f>
        <v>8.4</v>
      </c>
      <c r="LF77" s="82"/>
      <c r="LG77" s="82"/>
      <c r="LH77" s="82"/>
      <c r="LI77" s="82"/>
      <c r="LJ77" s="82"/>
      <c r="LK77" s="82"/>
      <c r="LL77" s="82"/>
      <c r="LM77" s="82"/>
      <c r="LN77" s="82"/>
      <c r="LO77" s="82"/>
      <c r="LP77" s="82"/>
      <c r="LQ77" s="82"/>
      <c r="LR77" s="82"/>
      <c r="LS77" s="83"/>
      <c r="LT77" s="81">
        <f>データ!DC7</f>
        <v>7.3</v>
      </c>
      <c r="LU77" s="82"/>
      <c r="LV77" s="82"/>
      <c r="LW77" s="82"/>
      <c r="LX77" s="82"/>
      <c r="LY77" s="82"/>
      <c r="LZ77" s="82"/>
      <c r="MA77" s="82"/>
      <c r="MB77" s="82"/>
      <c r="MC77" s="82"/>
      <c r="MD77" s="82"/>
      <c r="ME77" s="82"/>
      <c r="MF77" s="82"/>
      <c r="MG77" s="82"/>
      <c r="MH77" s="83"/>
      <c r="MI77" s="81">
        <f>データ!DD7</f>
        <v>5.6</v>
      </c>
      <c r="MJ77" s="82"/>
      <c r="MK77" s="82"/>
      <c r="ML77" s="82"/>
      <c r="MM77" s="82"/>
      <c r="MN77" s="82"/>
      <c r="MO77" s="82"/>
      <c r="MP77" s="82"/>
      <c r="MQ77" s="82"/>
      <c r="MR77" s="82"/>
      <c r="MS77" s="82"/>
      <c r="MT77" s="82"/>
      <c r="MU77" s="82"/>
      <c r="MV77" s="82"/>
      <c r="MW77" s="83"/>
      <c r="MX77" s="5"/>
      <c r="MY77" s="5"/>
      <c r="MZ77" s="5"/>
      <c r="NA77" s="5"/>
      <c r="NB77" s="5"/>
      <c r="NC77" s="45"/>
      <c r="ND77" s="151"/>
      <c r="NE77" s="152"/>
      <c r="NF77" s="152"/>
      <c r="NG77" s="152"/>
      <c r="NH77" s="152"/>
      <c r="NI77" s="152"/>
      <c r="NJ77" s="152"/>
      <c r="NK77" s="152"/>
      <c r="NL77" s="152"/>
      <c r="NM77" s="152"/>
      <c r="NN77" s="152"/>
      <c r="NO77" s="152"/>
      <c r="NP77" s="152"/>
      <c r="NQ77" s="152"/>
      <c r="NR77" s="153"/>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151"/>
      <c r="NE78" s="152"/>
      <c r="NF78" s="152"/>
      <c r="NG78" s="152"/>
      <c r="NH78" s="152"/>
      <c r="NI78" s="152"/>
      <c r="NJ78" s="152"/>
      <c r="NK78" s="152"/>
      <c r="NL78" s="152"/>
      <c r="NM78" s="152"/>
      <c r="NN78" s="152"/>
      <c r="NO78" s="152"/>
      <c r="NP78" s="152"/>
      <c r="NQ78" s="152"/>
      <c r="NR78" s="153"/>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51"/>
      <c r="NE79" s="152"/>
      <c r="NF79" s="152"/>
      <c r="NG79" s="152"/>
      <c r="NH79" s="152"/>
      <c r="NI79" s="152"/>
      <c r="NJ79" s="152"/>
      <c r="NK79" s="152"/>
      <c r="NL79" s="152"/>
      <c r="NM79" s="152"/>
      <c r="NN79" s="152"/>
      <c r="NO79" s="152"/>
      <c r="NP79" s="152"/>
      <c r="NQ79" s="152"/>
      <c r="NR79" s="153"/>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151"/>
      <c r="NE80" s="152"/>
      <c r="NF80" s="152"/>
      <c r="NG80" s="152"/>
      <c r="NH80" s="152"/>
      <c r="NI80" s="152"/>
      <c r="NJ80" s="152"/>
      <c r="NK80" s="152"/>
      <c r="NL80" s="152"/>
      <c r="NM80" s="152"/>
      <c r="NN80" s="152"/>
      <c r="NO80" s="152"/>
      <c r="NP80" s="152"/>
      <c r="NQ80" s="152"/>
      <c r="NR80" s="153"/>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151"/>
      <c r="NE81" s="152"/>
      <c r="NF81" s="152"/>
      <c r="NG81" s="152"/>
      <c r="NH81" s="152"/>
      <c r="NI81" s="152"/>
      <c r="NJ81" s="152"/>
      <c r="NK81" s="152"/>
      <c r="NL81" s="152"/>
      <c r="NM81" s="152"/>
      <c r="NN81" s="152"/>
      <c r="NO81" s="152"/>
      <c r="NP81" s="152"/>
      <c r="NQ81" s="152"/>
      <c r="NR81" s="153"/>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54"/>
      <c r="NE82" s="155"/>
      <c r="NF82" s="155"/>
      <c r="NG82" s="155"/>
      <c r="NH82" s="155"/>
      <c r="NI82" s="155"/>
      <c r="NJ82" s="155"/>
      <c r="NK82" s="155"/>
      <c r="NL82" s="155"/>
      <c r="NM82" s="155"/>
      <c r="NN82" s="155"/>
      <c r="NO82" s="155"/>
      <c r="NP82" s="155"/>
      <c r="NQ82" s="155"/>
      <c r="NR82" s="156"/>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312029</v>
      </c>
      <c r="D6" s="61">
        <f t="shared" si="1"/>
        <v>47</v>
      </c>
      <c r="E6" s="61">
        <f t="shared" si="1"/>
        <v>14</v>
      </c>
      <c r="F6" s="61">
        <f t="shared" si="1"/>
        <v>0</v>
      </c>
      <c r="G6" s="61">
        <f t="shared" si="1"/>
        <v>1</v>
      </c>
      <c r="H6" s="61" t="str">
        <f>SUBSTITUTE(H8,"　","")</f>
        <v>鳥取県米子市</v>
      </c>
      <c r="I6" s="61" t="str">
        <f t="shared" si="1"/>
        <v>米子市万能町駐車場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f t="shared" si="1"/>
        <v>45</v>
      </c>
      <c r="S6" s="63" t="str">
        <f t="shared" si="1"/>
        <v>駅</v>
      </c>
      <c r="T6" s="63" t="str">
        <f t="shared" si="1"/>
        <v>有</v>
      </c>
      <c r="U6" s="64">
        <f t="shared" si="1"/>
        <v>3353</v>
      </c>
      <c r="V6" s="64">
        <f t="shared" si="1"/>
        <v>116</v>
      </c>
      <c r="W6" s="64">
        <f t="shared" si="1"/>
        <v>210</v>
      </c>
      <c r="X6" s="63" t="str">
        <f t="shared" si="1"/>
        <v>代行制</v>
      </c>
      <c r="Y6" s="65">
        <f>IF(Y8="-",NA(),Y8)</f>
        <v>439.6</v>
      </c>
      <c r="Z6" s="65">
        <f t="shared" ref="Z6:AH6" si="2">IF(Z8="-",NA(),Z8)</f>
        <v>425.3</v>
      </c>
      <c r="AA6" s="65">
        <f t="shared" si="2"/>
        <v>422.4</v>
      </c>
      <c r="AB6" s="65">
        <f t="shared" si="2"/>
        <v>337.9</v>
      </c>
      <c r="AC6" s="65">
        <f t="shared" si="2"/>
        <v>517.29999999999995</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85.2</v>
      </c>
      <c r="BG6" s="65">
        <f t="shared" ref="BG6:BO6" si="5">IF(BG8="-",NA(),BG8)</f>
        <v>84.2</v>
      </c>
      <c r="BH6" s="65">
        <f t="shared" si="5"/>
        <v>83.9</v>
      </c>
      <c r="BI6" s="65">
        <f t="shared" si="5"/>
        <v>78.400000000000006</v>
      </c>
      <c r="BJ6" s="65">
        <f t="shared" si="5"/>
        <v>87.6</v>
      </c>
      <c r="BK6" s="65">
        <f t="shared" si="5"/>
        <v>51.9</v>
      </c>
      <c r="BL6" s="65">
        <f t="shared" si="5"/>
        <v>59.2</v>
      </c>
      <c r="BM6" s="65">
        <f t="shared" si="5"/>
        <v>64.5</v>
      </c>
      <c r="BN6" s="65">
        <f t="shared" si="5"/>
        <v>60</v>
      </c>
      <c r="BO6" s="65">
        <f t="shared" si="5"/>
        <v>52.8</v>
      </c>
      <c r="BP6" s="62" t="str">
        <f>IF(BP8="-","",IF(BP8="-","【-】","【"&amp;SUBSTITUTE(TEXT(BP8,"#,##0.0"),"-","△")&amp;"】"))</f>
        <v>【45.2】</v>
      </c>
      <c r="BQ6" s="66">
        <f>IF(BQ8="-",NA(),BQ8)</f>
        <v>18811</v>
      </c>
      <c r="BR6" s="66">
        <f t="shared" ref="BR6:BZ6" si="6">IF(BR8="-",NA(),BR8)</f>
        <v>18898</v>
      </c>
      <c r="BS6" s="66">
        <f t="shared" si="6"/>
        <v>18391</v>
      </c>
      <c r="BT6" s="66">
        <f t="shared" si="6"/>
        <v>16215</v>
      </c>
      <c r="BU6" s="66">
        <f t="shared" si="6"/>
        <v>19160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111300</v>
      </c>
      <c r="CN6" s="64">
        <f t="shared" si="7"/>
        <v>0</v>
      </c>
      <c r="CO6" s="65"/>
      <c r="CP6" s="65"/>
      <c r="CQ6" s="65"/>
      <c r="CR6" s="65"/>
      <c r="CS6" s="65"/>
      <c r="CT6" s="65"/>
      <c r="CU6" s="65"/>
      <c r="CV6" s="65"/>
      <c r="CW6" s="65"/>
      <c r="CX6" s="65"/>
      <c r="CY6" s="62" t="s">
        <v>110</v>
      </c>
      <c r="CZ6" s="65">
        <f>IF(CZ8="-",NA(),CZ8)</f>
        <v>10.9</v>
      </c>
      <c r="DA6" s="65">
        <f t="shared" ref="DA6:DI6" si="8">IF(DA8="-",NA(),DA8)</f>
        <v>9.4</v>
      </c>
      <c r="DB6" s="65">
        <f t="shared" si="8"/>
        <v>8.4</v>
      </c>
      <c r="DC6" s="65">
        <f t="shared" si="8"/>
        <v>7.3</v>
      </c>
      <c r="DD6" s="65">
        <f t="shared" si="8"/>
        <v>5.6</v>
      </c>
      <c r="DE6" s="65">
        <f t="shared" si="8"/>
        <v>123.1</v>
      </c>
      <c r="DF6" s="65">
        <f t="shared" si="8"/>
        <v>92.3</v>
      </c>
      <c r="DG6" s="65">
        <f t="shared" si="8"/>
        <v>85.4</v>
      </c>
      <c r="DH6" s="65">
        <f t="shared" si="8"/>
        <v>76.3</v>
      </c>
      <c r="DI6" s="65">
        <f t="shared" si="8"/>
        <v>64.099999999999994</v>
      </c>
      <c r="DJ6" s="62" t="str">
        <f>IF(DJ8="-","",IF(DJ8="-","【-】","【"&amp;SUBSTITUTE(TEXT(DJ8,"#,##0.0"),"-","△")&amp;"】"))</f>
        <v>【122.6】</v>
      </c>
      <c r="DK6" s="65">
        <f>IF(DK8="-",NA(),DK8)</f>
        <v>115.9</v>
      </c>
      <c r="DL6" s="65">
        <f t="shared" ref="DL6:DT6" si="9">IF(DL8="-",NA(),DL8)</f>
        <v>117.7</v>
      </c>
      <c r="DM6" s="65">
        <f t="shared" si="9"/>
        <v>113.3</v>
      </c>
      <c r="DN6" s="65">
        <f t="shared" si="9"/>
        <v>106</v>
      </c>
      <c r="DO6" s="65">
        <f t="shared" si="9"/>
        <v>113.8</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312029</v>
      </c>
      <c r="D7" s="61">
        <f t="shared" si="10"/>
        <v>47</v>
      </c>
      <c r="E7" s="61">
        <f t="shared" si="10"/>
        <v>14</v>
      </c>
      <c r="F7" s="61">
        <f t="shared" si="10"/>
        <v>0</v>
      </c>
      <c r="G7" s="61">
        <f t="shared" si="10"/>
        <v>1</v>
      </c>
      <c r="H7" s="61" t="str">
        <f t="shared" si="10"/>
        <v>鳥取県　米子市</v>
      </c>
      <c r="I7" s="61" t="str">
        <f t="shared" si="10"/>
        <v>米子市万能町駐車場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f t="shared" si="10"/>
        <v>45</v>
      </c>
      <c r="S7" s="63" t="str">
        <f t="shared" si="10"/>
        <v>駅</v>
      </c>
      <c r="T7" s="63" t="str">
        <f t="shared" si="10"/>
        <v>有</v>
      </c>
      <c r="U7" s="64">
        <f t="shared" si="10"/>
        <v>3353</v>
      </c>
      <c r="V7" s="64">
        <f t="shared" si="10"/>
        <v>116</v>
      </c>
      <c r="W7" s="64">
        <f t="shared" si="10"/>
        <v>210</v>
      </c>
      <c r="X7" s="63" t="str">
        <f t="shared" si="10"/>
        <v>代行制</v>
      </c>
      <c r="Y7" s="65">
        <f>Y8</f>
        <v>439.6</v>
      </c>
      <c r="Z7" s="65">
        <f t="shared" ref="Z7:AH7" si="11">Z8</f>
        <v>425.3</v>
      </c>
      <c r="AA7" s="65">
        <f t="shared" si="11"/>
        <v>422.4</v>
      </c>
      <c r="AB7" s="65">
        <f t="shared" si="11"/>
        <v>337.9</v>
      </c>
      <c r="AC7" s="65">
        <f t="shared" si="11"/>
        <v>517.29999999999995</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85.2</v>
      </c>
      <c r="BG7" s="65">
        <f t="shared" ref="BG7:BO7" si="14">BG8</f>
        <v>84.2</v>
      </c>
      <c r="BH7" s="65">
        <f t="shared" si="14"/>
        <v>83.9</v>
      </c>
      <c r="BI7" s="65">
        <f t="shared" si="14"/>
        <v>78.400000000000006</v>
      </c>
      <c r="BJ7" s="65">
        <f t="shared" si="14"/>
        <v>87.6</v>
      </c>
      <c r="BK7" s="65">
        <f t="shared" si="14"/>
        <v>51.9</v>
      </c>
      <c r="BL7" s="65">
        <f t="shared" si="14"/>
        <v>59.2</v>
      </c>
      <c r="BM7" s="65">
        <f t="shared" si="14"/>
        <v>64.5</v>
      </c>
      <c r="BN7" s="65">
        <f t="shared" si="14"/>
        <v>60</v>
      </c>
      <c r="BO7" s="65">
        <f t="shared" si="14"/>
        <v>52.8</v>
      </c>
      <c r="BP7" s="62"/>
      <c r="BQ7" s="66">
        <f>BQ8</f>
        <v>18811</v>
      </c>
      <c r="BR7" s="66">
        <f t="shared" ref="BR7:BZ7" si="15">BR8</f>
        <v>18898</v>
      </c>
      <c r="BS7" s="66">
        <f t="shared" si="15"/>
        <v>18391</v>
      </c>
      <c r="BT7" s="66">
        <f t="shared" si="15"/>
        <v>16215</v>
      </c>
      <c r="BU7" s="66">
        <f t="shared" si="15"/>
        <v>19160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111300</v>
      </c>
      <c r="CN7" s="64">
        <f>CN8</f>
        <v>0</v>
      </c>
      <c r="CO7" s="65" t="s">
        <v>112</v>
      </c>
      <c r="CP7" s="65" t="s">
        <v>112</v>
      </c>
      <c r="CQ7" s="65" t="s">
        <v>112</v>
      </c>
      <c r="CR7" s="65" t="s">
        <v>112</v>
      </c>
      <c r="CS7" s="65" t="s">
        <v>112</v>
      </c>
      <c r="CT7" s="65" t="s">
        <v>112</v>
      </c>
      <c r="CU7" s="65" t="s">
        <v>112</v>
      </c>
      <c r="CV7" s="65" t="s">
        <v>112</v>
      </c>
      <c r="CW7" s="65" t="s">
        <v>112</v>
      </c>
      <c r="CX7" s="65" t="s">
        <v>110</v>
      </c>
      <c r="CY7" s="62"/>
      <c r="CZ7" s="65">
        <f>CZ8</f>
        <v>10.9</v>
      </c>
      <c r="DA7" s="65">
        <f t="shared" ref="DA7:DI7" si="16">DA8</f>
        <v>9.4</v>
      </c>
      <c r="DB7" s="65">
        <f t="shared" si="16"/>
        <v>8.4</v>
      </c>
      <c r="DC7" s="65">
        <f t="shared" si="16"/>
        <v>7.3</v>
      </c>
      <c r="DD7" s="65">
        <f t="shared" si="16"/>
        <v>5.6</v>
      </c>
      <c r="DE7" s="65">
        <f t="shared" si="16"/>
        <v>123.1</v>
      </c>
      <c r="DF7" s="65">
        <f t="shared" si="16"/>
        <v>92.3</v>
      </c>
      <c r="DG7" s="65">
        <f t="shared" si="16"/>
        <v>85.4</v>
      </c>
      <c r="DH7" s="65">
        <f t="shared" si="16"/>
        <v>76.3</v>
      </c>
      <c r="DI7" s="65">
        <f t="shared" si="16"/>
        <v>64.099999999999994</v>
      </c>
      <c r="DJ7" s="62"/>
      <c r="DK7" s="65">
        <f>DK8</f>
        <v>115.9</v>
      </c>
      <c r="DL7" s="65">
        <f t="shared" ref="DL7:DT7" si="17">DL8</f>
        <v>117.7</v>
      </c>
      <c r="DM7" s="65">
        <f t="shared" si="17"/>
        <v>113.3</v>
      </c>
      <c r="DN7" s="65">
        <f t="shared" si="17"/>
        <v>106</v>
      </c>
      <c r="DO7" s="65">
        <f t="shared" si="17"/>
        <v>113.8</v>
      </c>
      <c r="DP7" s="65">
        <f t="shared" si="17"/>
        <v>230</v>
      </c>
      <c r="DQ7" s="65">
        <f t="shared" si="17"/>
        <v>244.3</v>
      </c>
      <c r="DR7" s="65">
        <f t="shared" si="17"/>
        <v>238.1</v>
      </c>
      <c r="DS7" s="65">
        <f t="shared" si="17"/>
        <v>261.8</v>
      </c>
      <c r="DT7" s="65">
        <f t="shared" si="17"/>
        <v>268.7</v>
      </c>
      <c r="DU7" s="62"/>
    </row>
    <row r="8" spans="1:125" s="67" customFormat="1">
      <c r="A8" s="50"/>
      <c r="B8" s="68">
        <v>2016</v>
      </c>
      <c r="C8" s="68">
        <v>312029</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45</v>
      </c>
      <c r="S8" s="70" t="s">
        <v>122</v>
      </c>
      <c r="T8" s="70" t="s">
        <v>123</v>
      </c>
      <c r="U8" s="71">
        <v>3353</v>
      </c>
      <c r="V8" s="71">
        <v>116</v>
      </c>
      <c r="W8" s="71">
        <v>210</v>
      </c>
      <c r="X8" s="70" t="s">
        <v>124</v>
      </c>
      <c r="Y8" s="72">
        <v>439.6</v>
      </c>
      <c r="Z8" s="72">
        <v>425.3</v>
      </c>
      <c r="AA8" s="72">
        <v>422.4</v>
      </c>
      <c r="AB8" s="72">
        <v>337.9</v>
      </c>
      <c r="AC8" s="72">
        <v>517.29999999999995</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85.2</v>
      </c>
      <c r="BG8" s="72">
        <v>84.2</v>
      </c>
      <c r="BH8" s="72">
        <v>83.9</v>
      </c>
      <c r="BI8" s="72">
        <v>78.400000000000006</v>
      </c>
      <c r="BJ8" s="72">
        <v>87.6</v>
      </c>
      <c r="BK8" s="72">
        <v>51.9</v>
      </c>
      <c r="BL8" s="72">
        <v>59.2</v>
      </c>
      <c r="BM8" s="72">
        <v>64.5</v>
      </c>
      <c r="BN8" s="72">
        <v>60</v>
      </c>
      <c r="BO8" s="72">
        <v>52.8</v>
      </c>
      <c r="BP8" s="69">
        <v>45.2</v>
      </c>
      <c r="BQ8" s="73">
        <v>18811</v>
      </c>
      <c r="BR8" s="73">
        <v>18898</v>
      </c>
      <c r="BS8" s="73">
        <v>18391</v>
      </c>
      <c r="BT8" s="74">
        <v>16215</v>
      </c>
      <c r="BU8" s="74">
        <v>19160</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111300</v>
      </c>
      <c r="CN8" s="71">
        <v>0</v>
      </c>
      <c r="CO8" s="72" t="s">
        <v>117</v>
      </c>
      <c r="CP8" s="72" t="s">
        <v>117</v>
      </c>
      <c r="CQ8" s="72" t="s">
        <v>117</v>
      </c>
      <c r="CR8" s="72" t="s">
        <v>117</v>
      </c>
      <c r="CS8" s="72" t="s">
        <v>117</v>
      </c>
      <c r="CT8" s="72" t="s">
        <v>117</v>
      </c>
      <c r="CU8" s="72" t="s">
        <v>117</v>
      </c>
      <c r="CV8" s="72" t="s">
        <v>117</v>
      </c>
      <c r="CW8" s="72" t="s">
        <v>117</v>
      </c>
      <c r="CX8" s="72" t="s">
        <v>117</v>
      </c>
      <c r="CY8" s="69" t="s">
        <v>117</v>
      </c>
      <c r="CZ8" s="72">
        <v>10.9</v>
      </c>
      <c r="DA8" s="72">
        <v>9.4</v>
      </c>
      <c r="DB8" s="72">
        <v>8.4</v>
      </c>
      <c r="DC8" s="72">
        <v>7.3</v>
      </c>
      <c r="DD8" s="72">
        <v>5.6</v>
      </c>
      <c r="DE8" s="72">
        <v>123.1</v>
      </c>
      <c r="DF8" s="72">
        <v>92.3</v>
      </c>
      <c r="DG8" s="72">
        <v>85.4</v>
      </c>
      <c r="DH8" s="72">
        <v>76.3</v>
      </c>
      <c r="DI8" s="72">
        <v>64.099999999999994</v>
      </c>
      <c r="DJ8" s="69">
        <v>122.6</v>
      </c>
      <c r="DK8" s="72">
        <v>115.9</v>
      </c>
      <c r="DL8" s="72">
        <v>117.7</v>
      </c>
      <c r="DM8" s="72">
        <v>113.3</v>
      </c>
      <c r="DN8" s="72">
        <v>106</v>
      </c>
      <c r="DO8" s="72">
        <v>113.8</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2018-03-08T07:24:50Z</cp:lastPrinted>
  <dcterms:created xsi:type="dcterms:W3CDTF">2018-02-09T01:51:18Z</dcterms:created>
  <dcterms:modified xsi:type="dcterms:W3CDTF">2018-04-17T00:45:29Z</dcterms:modified>
</cp:coreProperties>
</file>