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2 米子市　〇\"/>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O6" i="5"/>
  <c r="I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B10" i="4"/>
  <c r="W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<sst xmlns="http://schemas.openxmlformats.org/spreadsheetml/2006/main" count="232" uniqueCount="120">
  <si>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</si>
  <si>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</si>
  <si>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</si>
  <si>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</si>
  <si>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</si>
  <si>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</si>
  <si>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</si>
  <si>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</si>
  <si>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</si>
  <si>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</si>
  <si>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</si>
  <si>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</si>
  <si>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</si>
  <si>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</si>
  <si>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</si>
  <si>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</si>
  <si>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</si>
  <si>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</si>
  <si>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</si>
  <si>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</si>
  <si>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</si>
  <si>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</si>
  <si>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</si>
  <si>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</si>
  <si>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</si>
  <si>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</si>
  <si>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</si>
  <si>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</si>
  <si>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</si>
  <si>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</si>
  <si>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</si>
  <si>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</si>
  <si>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</si>
  <si>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</si>
  <si>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</si>
  <si>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</si>
  <si>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</si>
  <si>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</si>
  <si>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</si>
  <si>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</si>
  <si>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</si>
  <si>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</si>
  <si>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</si>
  <si>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</si>
  <si>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</si>
  <si>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</si>
  <si>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</si>
  <si>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</si>
  <si>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</si>
  <si>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</si>
  <si>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</si>
  <si>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</si>
  <si>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</si>
  <si>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</si>
  <si>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</si>
  <si>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</si>
  <si>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</si>
  <si>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</si>
  <si>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</si>
  <si>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</si>
  <si>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</si>
  <si>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</si>
  <si>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</si>
  <si>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</si>
  <si>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</si>
  <si>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</si>
  <si>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</si>
  <si>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</si>
  <si>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</si>
  <si>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</si>
  <si>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</si>
  <si>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</si>
  <si>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</si>
  <si>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</si>
  <si>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</si>
  <si>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</si>
  <si>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</si>
  <si>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</si>
  <si>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</si>
  <si>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</si>
  <si>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</si>
  <si>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</si>
  <si>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</si>
  <si>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</si>
  <si>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</si>
  <si>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</si>
  <si>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</si>
  <si>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</si>
  <si>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</si>
  <si>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</si>
  <si>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</si>
  <si>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</si>
  <si>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</si>
  <si>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</si>
  <si>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</si>
  <si>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</si>
  <si>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</si>
  <si>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</si>
  <si>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</si>
  <si>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</si>
  <si>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</si>
  <si>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</si>
  <si>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</si>
  <si>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</si>
  <si>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</si>
  <si>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米子市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</si>
  <si>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</si>
  <si>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</si>
  <si>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</si>
  <si>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</si>
  <si>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</si>
  <si>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</si>
  <si>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</si>
  <si>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</si>
  <si>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</si>
  <si>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</si>
  <si>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</si>
  <si>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　</t>
    </r>
    <r>
      <rPr>
        <sz val="12"/>
        <color theme="1"/>
        <rFont val="ＭＳ ゴシック"/>
        <family val="3"/>
        <charset val="128"/>
      </rPr>
      <t>おおむね効率的で健全な経営を維持している。</t>
    </r>
    <r>
      <rPr>
        <sz val="11"/>
        <color theme="1"/>
        <rFont val="ＭＳ ゴシック"/>
        <family val="3"/>
        <charset val="128"/>
      </rPr>
      <t xml:space="preserve">
①経常収支比率
  100％を超えて、単年度収支は黒字を維持しており、類似団体を上回って推移している。
②累積欠損金
  累積欠損金は生じていない。
③流動比率
　類似団体と同等な水準にあり、200％を超えており、短期的債務に対する支払い能力は確保できている。今年度の上昇理由は、繰越工事資金の増加による。
④企業債残高対給水収益比率
　類似団体を上回っている。収益が減少する中、今後は、計画的に企業債残高を抑制していかなければならない。
⑤料金回収率
　100％を超える水準で推移しており、現状、給水原価は給水収益で賄えているが、今後、収益の減少に留意していく必要がある。
⑥給水原価
　類似団体より低い水準にあるが、今後は、布設替えに伴う管路の撤去費の増、老朽化に伴う維持管理費及び更新投資の増加に伴う減価償却費の増などの要因により、上昇する見込みである。
⑧有収率
類似団体と同水準である。前年度は、凍結災害の影響により、有収率は低下した。更に有収率の向上に努める必要がある。</t>
    </r>
    <rPh sb="5" eb="8">
      <t>コウリツテキ</t>
    </rPh>
    <rPh sb="9" eb="11">
      <t>ケンゼン</t>
    </rPh>
    <rPh sb="12" eb="14">
      <t>ケイエイ</t>
    </rPh>
    <rPh sb="15" eb="17">
      <t>イジ</t>
    </rPh>
    <rPh sb="42" eb="45">
      <t>タンネンド</t>
    </rPh>
    <rPh sb="45" eb="47">
      <t>シュウシ</t>
    </rPh>
    <rPh sb="48" eb="50">
      <t>クロジ</t>
    </rPh>
    <rPh sb="51" eb="53">
      <t>イジ</t>
    </rPh>
    <rPh sb="67" eb="69">
      <t>スイイ</t>
    </rPh>
    <rPh sb="90" eb="91">
      <t>ショウ</t>
    </rPh>
    <rPh sb="105" eb="107">
      <t>ルイジ</t>
    </rPh>
    <rPh sb="107" eb="109">
      <t>ダンタイ</t>
    </rPh>
    <rPh sb="110" eb="112">
      <t>ドウトウ</t>
    </rPh>
    <rPh sb="113" eb="115">
      <t>スイジュン</t>
    </rPh>
    <rPh sb="153" eb="156">
      <t>コンネンド</t>
    </rPh>
    <rPh sb="157" eb="159">
      <t>ジョウショウ</t>
    </rPh>
    <rPh sb="159" eb="161">
      <t>リユウ</t>
    </rPh>
    <rPh sb="163" eb="165">
      <t>クリコシ</t>
    </rPh>
    <rPh sb="165" eb="167">
      <t>コウジ</t>
    </rPh>
    <rPh sb="167" eb="169">
      <t>シキン</t>
    </rPh>
    <rPh sb="170" eb="172">
      <t>ゾウカ</t>
    </rPh>
    <rPh sb="183" eb="184">
      <t>タイ</t>
    </rPh>
    <rPh sb="184" eb="186">
      <t>キュウスイ</t>
    </rPh>
    <rPh sb="186" eb="188">
      <t>シュウエキ</t>
    </rPh>
    <rPh sb="188" eb="190">
      <t>ヒリツ</t>
    </rPh>
    <rPh sb="197" eb="199">
      <t>ウワマワ</t>
    </rPh>
    <rPh sb="204" eb="206">
      <t>シュウエキ</t>
    </rPh>
    <rPh sb="207" eb="209">
      <t>ゲンショウ</t>
    </rPh>
    <rPh sb="211" eb="212">
      <t>ナカ</t>
    </rPh>
    <rPh sb="213" eb="215">
      <t>コンゴ</t>
    </rPh>
    <rPh sb="217" eb="220">
      <t>ケイカクテキ</t>
    </rPh>
    <rPh sb="221" eb="223">
      <t>キギョウ</t>
    </rPh>
    <rPh sb="223" eb="224">
      <t>サイ</t>
    </rPh>
    <rPh sb="224" eb="226">
      <t>ザンダカ</t>
    </rPh>
    <rPh sb="227" eb="229">
      <t>ヨクセイ</t>
    </rPh>
    <rPh sb="256" eb="257">
      <t>コ</t>
    </rPh>
    <rPh sb="259" eb="261">
      <t>スイジュン</t>
    </rPh>
    <rPh sb="262" eb="264">
      <t>スイイ</t>
    </rPh>
    <rPh sb="269" eb="271">
      <t>ゲンジョウ</t>
    </rPh>
    <rPh sb="272" eb="274">
      <t>キュウスイ</t>
    </rPh>
    <rPh sb="274" eb="276">
      <t>ゲンカ</t>
    </rPh>
    <rPh sb="277" eb="279">
      <t>キュウスイ</t>
    </rPh>
    <rPh sb="279" eb="281">
      <t>シュウエキ</t>
    </rPh>
    <rPh sb="282" eb="283">
      <t>マカナ</t>
    </rPh>
    <rPh sb="289" eb="291">
      <t>コンゴ</t>
    </rPh>
    <rPh sb="292" eb="294">
      <t>シュウエキ</t>
    </rPh>
    <rPh sb="295" eb="297">
      <t>ゲンショウ</t>
    </rPh>
    <rPh sb="298" eb="300">
      <t>リュウイ</t>
    </rPh>
    <rPh sb="304" eb="306">
      <t>ヒツヨウ</t>
    </rPh>
    <rPh sb="312" eb="314">
      <t>キュウスイ</t>
    </rPh>
    <rPh sb="314" eb="316">
      <t>ゲンカ</t>
    </rPh>
    <rPh sb="318" eb="320">
      <t>ルイジ</t>
    </rPh>
    <rPh sb="320" eb="322">
      <t>ダンタイ</t>
    </rPh>
    <rPh sb="324" eb="325">
      <t>ヒク</t>
    </rPh>
    <rPh sb="326" eb="328">
      <t>スイジュン</t>
    </rPh>
    <rPh sb="333" eb="335">
      <t>コンゴ</t>
    </rPh>
    <rPh sb="337" eb="339">
      <t>フセツ</t>
    </rPh>
    <rPh sb="339" eb="340">
      <t>ガ</t>
    </rPh>
    <rPh sb="342" eb="343">
      <t>トモナ</t>
    </rPh>
    <rPh sb="344" eb="346">
      <t>カンロ</t>
    </rPh>
    <rPh sb="347" eb="349">
      <t>テッキョ</t>
    </rPh>
    <rPh sb="349" eb="350">
      <t>ヒ</t>
    </rPh>
    <rPh sb="351" eb="352">
      <t>ゾウ</t>
    </rPh>
    <rPh sb="353" eb="356">
      <t>ロウキュウカ</t>
    </rPh>
    <rPh sb="357" eb="358">
      <t>トモナ</t>
    </rPh>
    <rPh sb="359" eb="361">
      <t>イジ</t>
    </rPh>
    <rPh sb="361" eb="363">
      <t>カンリ</t>
    </rPh>
    <rPh sb="363" eb="364">
      <t>ヒ</t>
    </rPh>
    <rPh sb="364" eb="365">
      <t>オヨ</t>
    </rPh>
    <rPh sb="366" eb="368">
      <t>コウシン</t>
    </rPh>
    <rPh sb="368" eb="370">
      <t>トウシ</t>
    </rPh>
    <rPh sb="371" eb="373">
      <t>ゾウカ</t>
    </rPh>
    <rPh sb="374" eb="375">
      <t>トモナ</t>
    </rPh>
    <rPh sb="376" eb="381">
      <t>ゲ</t>
    </rPh>
    <rPh sb="386" eb="388">
      <t>ヨウイン</t>
    </rPh>
    <rPh sb="392" eb="394">
      <t>ジョウショウ</t>
    </rPh>
    <rPh sb="396" eb="398">
      <t>ミコ</t>
    </rPh>
    <rPh sb="414" eb="415">
      <t>ドウ</t>
    </rPh>
    <rPh sb="421" eb="424">
      <t>ゼンネンド</t>
    </rPh>
    <rPh sb="431" eb="433">
      <t>エイキョウ</t>
    </rPh>
    <rPh sb="441" eb="443">
      <t>テイカ</t>
    </rPh>
    <rPh sb="446" eb="447">
      <t>サラ</t>
    </rPh>
    <rPh sb="448" eb="450">
      <t>ユウシュウ</t>
    </rPh>
    <rPh sb="450" eb="451">
      <t>リツ</t>
    </rPh>
    <rPh sb="452" eb="454">
      <t>コウジョウ</t>
    </rPh>
    <rPh sb="455" eb="456">
      <t>ツト</t>
    </rPh>
    <rPh sb="458" eb="460">
      <t>ヒツヨウ</t>
    </rPh>
    <phoneticPr fontId="7"/>
  </si>
  <si>
    <t>　類似団体等と比較して、全体として　同水準にあるか、良好に保たれている。
　しかしながら、施設、管路ともに老朽化が進み、昭和40年代に急速に拡張した施設などの更新需要が年々増加しつつある。
　また、経常損益は黒字を維持しているものの、料金収入は減少傾向にあり、損益は悪化する見込みである。更なる経費の削減、経営の効率化が求められる。
　中長期的なアセットマネジメントを参考にした今後10年間（2018年度から）の新たな水道事業基本計画を作成中である。
　更には、基本計画を基にし、施設全般のダウンサイジング、長寿命化などを前提に、投資と財源のバランスを図り、適正な料金設定をし、引き続き、強靭で持続可能な水道事業を実施していく。</t>
    <rPh sb="1" eb="3">
      <t>ルイジ</t>
    </rPh>
    <rPh sb="3" eb="5">
      <t>ダンタイ</t>
    </rPh>
    <rPh sb="5" eb="6">
      <t>トウ</t>
    </rPh>
    <rPh sb="7" eb="9">
      <t>ヒカク</t>
    </rPh>
    <rPh sb="12" eb="14">
      <t>ゼンタイ</t>
    </rPh>
    <rPh sb="18" eb="21">
      <t>ドウスイジュン</t>
    </rPh>
    <rPh sb="26" eb="28">
      <t>リョウコウ</t>
    </rPh>
    <rPh sb="29" eb="30">
      <t>タモ</t>
    </rPh>
    <rPh sb="45" eb="47">
      <t>シセツ</t>
    </rPh>
    <rPh sb="48" eb="50">
      <t>カンロ</t>
    </rPh>
    <rPh sb="53" eb="56">
      <t>ロウキュウカ</t>
    </rPh>
    <rPh sb="57" eb="58">
      <t>スス</t>
    </rPh>
    <rPh sb="60" eb="62">
      <t>ショウワ</t>
    </rPh>
    <rPh sb="64" eb="66">
      <t>ネンダイ</t>
    </rPh>
    <rPh sb="67" eb="69">
      <t>キュウソク</t>
    </rPh>
    <rPh sb="70" eb="72">
      <t>カクチョウ</t>
    </rPh>
    <rPh sb="74" eb="76">
      <t>シセツ</t>
    </rPh>
    <rPh sb="79" eb="81">
      <t>コウシン</t>
    </rPh>
    <rPh sb="81" eb="83">
      <t>ジュヨウ</t>
    </rPh>
    <rPh sb="84" eb="86">
      <t>ネンネン</t>
    </rPh>
    <rPh sb="86" eb="88">
      <t>ゾウカ</t>
    </rPh>
    <rPh sb="99" eb="101">
      <t>ケイジョウ</t>
    </rPh>
    <rPh sb="101" eb="103">
      <t>ソンエキ</t>
    </rPh>
    <rPh sb="104" eb="106">
      <t>クロジ</t>
    </rPh>
    <rPh sb="107" eb="109">
      <t>イジ</t>
    </rPh>
    <rPh sb="117" eb="119">
      <t>リョウキン</t>
    </rPh>
    <rPh sb="119" eb="121">
      <t>シュウニュウ</t>
    </rPh>
    <rPh sb="122" eb="124">
      <t>ゲンショウ</t>
    </rPh>
    <rPh sb="124" eb="126">
      <t>ケイコウ</t>
    </rPh>
    <rPh sb="130" eb="132">
      <t>ソンエキ</t>
    </rPh>
    <rPh sb="133" eb="135">
      <t>アッカ</t>
    </rPh>
    <rPh sb="137" eb="139">
      <t>ミコ</t>
    </rPh>
    <rPh sb="144" eb="145">
      <t>サラ</t>
    </rPh>
    <rPh sb="147" eb="149">
      <t>ケイヒ</t>
    </rPh>
    <rPh sb="150" eb="152">
      <t>サクゲン</t>
    </rPh>
    <rPh sb="153" eb="155">
      <t>ケイエイ</t>
    </rPh>
    <rPh sb="156" eb="159">
      <t>コウリツカ</t>
    </rPh>
    <rPh sb="160" eb="161">
      <t>モト</t>
    </rPh>
    <rPh sb="168" eb="172">
      <t>チュウチョウキテキ</t>
    </rPh>
    <rPh sb="184" eb="186">
      <t>サンコウ</t>
    </rPh>
    <rPh sb="189" eb="191">
      <t>コンゴ</t>
    </rPh>
    <rPh sb="193" eb="195">
      <t>ネンカン</t>
    </rPh>
    <rPh sb="200" eb="201">
      <t>ネン</t>
    </rPh>
    <rPh sb="201" eb="202">
      <t>ド</t>
    </rPh>
    <rPh sb="206" eb="207">
      <t>アラ</t>
    </rPh>
    <rPh sb="209" eb="211">
      <t>スイドウ</t>
    </rPh>
    <rPh sb="211" eb="213">
      <t>ジギョウ</t>
    </rPh>
    <rPh sb="213" eb="215">
      <t>キホン</t>
    </rPh>
    <rPh sb="215" eb="217">
      <t>ケイカク</t>
    </rPh>
    <rPh sb="218" eb="220">
      <t>サクセイ</t>
    </rPh>
    <rPh sb="220" eb="221">
      <t>チュウ</t>
    </rPh>
    <rPh sb="227" eb="228">
      <t>サラ</t>
    </rPh>
    <rPh sb="231" eb="233">
      <t>キホン</t>
    </rPh>
    <rPh sb="233" eb="235">
      <t>ケイカク</t>
    </rPh>
    <rPh sb="236" eb="237">
      <t>モト</t>
    </rPh>
    <rPh sb="240" eb="242">
      <t>シセツ</t>
    </rPh>
    <rPh sb="242" eb="244">
      <t>ゼンパン</t>
    </rPh>
    <rPh sb="254" eb="255">
      <t>チョウ</t>
    </rPh>
    <rPh sb="255" eb="258">
      <t>ジュミョウカ</t>
    </rPh>
    <rPh sb="261" eb="263">
      <t>ゼンテイ</t>
    </rPh>
    <rPh sb="265" eb="267">
      <t>トウシ</t>
    </rPh>
    <rPh sb="268" eb="270">
      <t>ザイゲン</t>
    </rPh>
    <rPh sb="276" eb="277">
      <t>ハカ</t>
    </rPh>
    <rPh sb="282" eb="284">
      <t>リョウキン</t>
    </rPh>
    <rPh sb="284" eb="286">
      <t>セッテイ</t>
    </rPh>
    <rPh sb="289" eb="290">
      <t>ヒ</t>
    </rPh>
    <rPh sb="291" eb="292">
      <t>ツヅ</t>
    </rPh>
    <rPh sb="294" eb="296">
      <t>キョウジン</t>
    </rPh>
    <rPh sb="302" eb="304">
      <t>スイドウ</t>
    </rPh>
    <rPh sb="304" eb="306">
      <t>ジギョウ</t>
    </rPh>
    <rPh sb="307" eb="309">
      <t>ジッシ</t>
    </rPh>
    <phoneticPr fontId="7"/>
  </si>
  <si>
    <r>
      <t>　</t>
    </r>
    <r>
      <rPr>
        <sz val="12"/>
        <color theme="1"/>
        <rFont val="ＭＳ ゴシック"/>
        <family val="3"/>
        <charset val="128"/>
      </rPr>
      <t>老朽化の傾向にある。中長期的な視野に立ち、優先度を踏まえた更新が必要になっている。</t>
    </r>
    <r>
      <rPr>
        <sz val="11"/>
        <color theme="1"/>
        <rFont val="ＭＳ ゴシック"/>
        <family val="3"/>
        <charset val="128"/>
      </rPr>
      <t xml:space="preserve">
①有形固定資産減価償却率
　ほぼ平均値であり、類似団体と同様に上昇傾向にある。保有している施設全体の老朽化が少しずつ進んでいる。本年は、大規模な資産取得により、若干　減少した。
②管路経年化率
　類似団体を下回る水準である。他都市と同様に、集中して拡張してきた管路が法定耐用年数を迎えるため、更にこの傾向は続く見込みである。
③管路更新率
　類似団体と同水準である。財政状況を踏まえた適正な計画のもと更新を実施していく。</t>
    </r>
    <rPh sb="1" eb="4">
      <t>ロウキュウカ</t>
    </rPh>
    <rPh sb="5" eb="7">
      <t>ケイコウ</t>
    </rPh>
    <rPh sb="11" eb="15">
      <t>チュウチョウキテキ</t>
    </rPh>
    <rPh sb="16" eb="18">
      <t>シヤ</t>
    </rPh>
    <rPh sb="19" eb="20">
      <t>タ</t>
    </rPh>
    <rPh sb="22" eb="25">
      <t>ユウセンド</t>
    </rPh>
    <rPh sb="26" eb="27">
      <t>フ</t>
    </rPh>
    <rPh sb="30" eb="32">
      <t>コウシン</t>
    </rPh>
    <rPh sb="33" eb="35">
      <t>ヒツヨウ</t>
    </rPh>
    <rPh sb="44" eb="46">
      <t>ユウケイ</t>
    </rPh>
    <rPh sb="46" eb="48">
      <t>コテイ</t>
    </rPh>
    <rPh sb="48" eb="50">
      <t>シサン</t>
    </rPh>
    <rPh sb="50" eb="52">
      <t>ゲンカ</t>
    </rPh>
    <rPh sb="52" eb="54">
      <t>ショウキャク</t>
    </rPh>
    <rPh sb="54" eb="55">
      <t>リツ</t>
    </rPh>
    <rPh sb="59" eb="61">
      <t>ヘイキン</t>
    </rPh>
    <rPh sb="61" eb="62">
      <t>チ</t>
    </rPh>
    <rPh sb="66" eb="68">
      <t>ルイジ</t>
    </rPh>
    <rPh sb="68" eb="70">
      <t>ダンタイ</t>
    </rPh>
    <rPh sb="71" eb="73">
      <t>ドウヨウ</t>
    </rPh>
    <rPh sb="74" eb="76">
      <t>ジョウショウ</t>
    </rPh>
    <rPh sb="76" eb="78">
      <t>ケイコウ</t>
    </rPh>
    <rPh sb="93" eb="96">
      <t>ロウキュウカ</t>
    </rPh>
    <rPh sb="97" eb="98">
      <t>スコ</t>
    </rPh>
    <rPh sb="101" eb="102">
      <t>スス</t>
    </rPh>
    <rPh sb="107" eb="109">
      <t>ホンネン</t>
    </rPh>
    <rPh sb="111" eb="114">
      <t>ダイキボ</t>
    </rPh>
    <rPh sb="115" eb="117">
      <t>シサン</t>
    </rPh>
    <rPh sb="117" eb="119">
      <t>シュトク</t>
    </rPh>
    <rPh sb="123" eb="125">
      <t>ジャッカン</t>
    </rPh>
    <rPh sb="126" eb="128">
      <t>ゲンショウ</t>
    </rPh>
    <rPh sb="133" eb="135">
      <t>カンロ</t>
    </rPh>
    <rPh sb="146" eb="148">
      <t>シタマワ</t>
    </rPh>
    <rPh sb="149" eb="151">
      <t>スイジュン</t>
    </rPh>
    <rPh sb="155" eb="158">
      <t>タトシ</t>
    </rPh>
    <rPh sb="159" eb="161">
      <t>ドウヨウ</t>
    </rPh>
    <rPh sb="173" eb="175">
      <t>カンロ</t>
    </rPh>
    <rPh sb="176" eb="178">
      <t>ホウテイ</t>
    </rPh>
    <rPh sb="178" eb="180">
      <t>タイヨウ</t>
    </rPh>
    <rPh sb="180" eb="182">
      <t>ネンスウ</t>
    </rPh>
    <rPh sb="183" eb="184">
      <t>ムカ</t>
    </rPh>
    <rPh sb="198" eb="200">
      <t>ミコ</t>
    </rPh>
    <rPh sb="207" eb="209">
      <t>カンロ</t>
    </rPh>
    <rPh sb="209" eb="211">
      <t>コウシン</t>
    </rPh>
    <rPh sb="211" eb="212">
      <t>リツ</t>
    </rPh>
    <rPh sb="214" eb="216">
      <t>ルイジ</t>
    </rPh>
    <rPh sb="216" eb="218">
      <t>ダンタイ</t>
    </rPh>
    <rPh sb="219" eb="222">
      <t>ドウスイジュン</t>
    </rPh>
    <rPh sb="243" eb="245">
      <t>コウシン</t>
    </rPh>
    <rPh sb="246" eb="248">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</si>
</sst>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0.67</c:v>
                </c:pt>
                <c:pt idx="2">
                  <c:v>0.68</c:v>
                </c:pt>
                <c:pt idx="3">
                  <c:v>0.71</c:v>
                </c:pt>
                <c:pt idx="4">
                  <c:v>0.69</c:v>
                </c:pt>
              </c:numCache>
            </c:numRef>
          </c:val>
        </c:ser>
        <c:dLbls>
          <c:showLegendKey val="0"/>
          <c:showVal val="0"/>
          <c:showCatName val="0"/>
          <c:showSerName val="0"/>
          <c:showPercent val="0"/>
          <c:showBubbleSize val="0"/>
        </c:dLbls>
        <c:gapWidth val="150"/>
        <c:axId val="324878264"/>
        <c:axId val="32487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324878264"/>
        <c:axId val="324877872"/>
      </c:lineChart>
      <c:dateAx>
        <c:axId val="324878264"/>
        <c:scaling>
          <c:orientation val="minMax"/>
        </c:scaling>
        <c:delete val="1"/>
        <c:axPos val="b"/>
        <c:numFmt formatCode="ge" sourceLinked="1"/>
        <c:majorTickMark val="none"/>
        <c:minorTickMark val="none"/>
        <c:tickLblPos val="none"/>
        <c:crossAx val="324877872"/>
        <c:crosses val="autoZero"/>
        <c:auto val="1"/>
        <c:lblOffset val="100"/>
        <c:baseTimeUnit val="years"/>
      </c:dateAx>
      <c:valAx>
        <c:axId val="32487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7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77.650000000000006</c:v>
                </c:pt>
                <c:pt idx="1">
                  <c:v>76.91</c:v>
                </c:pt>
                <c:pt idx="2">
                  <c:v>75.33</c:v>
                </c:pt>
                <c:pt idx="3">
                  <c:v>84.87</c:v>
                </c:pt>
                <c:pt idx="4">
                  <c:v>85.18</c:v>
                </c:pt>
              </c:numCache>
            </c:numRef>
          </c:val>
        </c:ser>
        <c:dLbls>
          <c:showLegendKey val="0"/>
          <c:showVal val="0"/>
          <c:showCatName val="0"/>
          <c:showSerName val="0"/>
          <c:showPercent val="0"/>
          <c:showBubbleSize val="0"/>
        </c:dLbls>
        <c:gapWidth val="150"/>
        <c:axId val="327205984"/>
        <c:axId val="32720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327205984"/>
        <c:axId val="327206376"/>
      </c:lineChart>
      <c:dateAx>
        <c:axId val="327205984"/>
        <c:scaling>
          <c:orientation val="minMax"/>
        </c:scaling>
        <c:delete val="1"/>
        <c:axPos val="b"/>
        <c:numFmt formatCode="ge" sourceLinked="1"/>
        <c:majorTickMark val="none"/>
        <c:minorTickMark val="none"/>
        <c:tickLblPos val="none"/>
        <c:crossAx val="327206376"/>
        <c:crosses val="autoZero"/>
        <c:auto val="1"/>
        <c:lblOffset val="100"/>
        <c:baseTimeUnit val="years"/>
      </c:dateAx>
      <c:valAx>
        <c:axId val="32720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91.64</c:v>
                </c:pt>
                <c:pt idx="1">
                  <c:v>92.01</c:v>
                </c:pt>
                <c:pt idx="2">
                  <c:v>91.77</c:v>
                </c:pt>
                <c:pt idx="3">
                  <c:v>90.37</c:v>
                </c:pt>
                <c:pt idx="4">
                  <c:v>90.97</c:v>
                </c:pt>
              </c:numCache>
            </c:numRef>
          </c:val>
        </c:ser>
        <c:dLbls>
          <c:showLegendKey val="0"/>
          <c:showVal val="0"/>
          <c:showCatName val="0"/>
          <c:showSerName val="0"/>
          <c:showPercent val="0"/>
          <c:showBubbleSize val="0"/>
        </c:dLbls>
        <c:gapWidth val="150"/>
        <c:axId val="327207944"/>
        <c:axId val="3272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327207944"/>
        <c:axId val="327209120"/>
      </c:lineChart>
      <c:dateAx>
        <c:axId val="327207944"/>
        <c:scaling>
          <c:orientation val="minMax"/>
        </c:scaling>
        <c:delete val="1"/>
        <c:axPos val="b"/>
        <c:numFmt formatCode="ge" sourceLinked="1"/>
        <c:majorTickMark val="none"/>
        <c:minorTickMark val="none"/>
        <c:tickLblPos val="none"/>
        <c:crossAx val="327209120"/>
        <c:crosses val="autoZero"/>
        <c:auto val="1"/>
        <c:lblOffset val="100"/>
        <c:baseTimeUnit val="years"/>
      </c:dateAx>
      <c:valAx>
        <c:axId val="3272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116.22</c:v>
                </c:pt>
                <c:pt idx="1">
                  <c:v>118.13</c:v>
                </c:pt>
                <c:pt idx="2">
                  <c:v>120.33</c:v>
                </c:pt>
                <c:pt idx="3">
                  <c:v>125.36</c:v>
                </c:pt>
                <c:pt idx="4">
                  <c:v>125.07</c:v>
                </c:pt>
              </c:numCache>
            </c:numRef>
          </c:val>
        </c:ser>
        <c:dLbls>
          <c:showLegendKey val="0"/>
          <c:showVal val="0"/>
          <c:showCatName val="0"/>
          <c:showSerName val="0"/>
          <c:showPercent val="0"/>
          <c:showBubbleSize val="0"/>
        </c:dLbls>
        <c:gapWidth val="150"/>
        <c:axId val="324879440"/>
        <c:axId val="32488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324879440"/>
        <c:axId val="324880616"/>
      </c:lineChart>
      <c:dateAx>
        <c:axId val="324879440"/>
        <c:scaling>
          <c:orientation val="minMax"/>
        </c:scaling>
        <c:delete val="1"/>
        <c:axPos val="b"/>
        <c:numFmt formatCode="ge" sourceLinked="1"/>
        <c:majorTickMark val="none"/>
        <c:minorTickMark val="none"/>
        <c:tickLblPos val="none"/>
        <c:crossAx val="324880616"/>
        <c:crosses val="autoZero"/>
        <c:auto val="1"/>
        <c:lblOffset val="100"/>
        <c:baseTimeUnit val="years"/>
      </c:dateAx>
      <c:valAx>
        <c:axId val="324880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87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36.18</c:v>
                </c:pt>
                <c:pt idx="1">
                  <c:v>37.33</c:v>
                </c:pt>
                <c:pt idx="2">
                  <c:v>44.25</c:v>
                </c:pt>
                <c:pt idx="3">
                  <c:v>45.68</c:v>
                </c:pt>
                <c:pt idx="4">
                  <c:v>43.7</c:v>
                </c:pt>
              </c:numCache>
            </c:numRef>
          </c:val>
        </c:ser>
        <c:dLbls>
          <c:showLegendKey val="0"/>
          <c:showVal val="0"/>
          <c:showCatName val="0"/>
          <c:showSerName val="0"/>
          <c:showPercent val="0"/>
          <c:showBubbleSize val="0"/>
        </c:dLbls>
        <c:gapWidth val="150"/>
        <c:axId val="326685200"/>
        <c:axId val="3266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326685200"/>
        <c:axId val="326679712"/>
      </c:lineChart>
      <c:dateAx>
        <c:axId val="326685200"/>
        <c:scaling>
          <c:orientation val="minMax"/>
        </c:scaling>
        <c:delete val="1"/>
        <c:axPos val="b"/>
        <c:numFmt formatCode="ge" sourceLinked="1"/>
        <c:majorTickMark val="none"/>
        <c:minorTickMark val="none"/>
        <c:tickLblPos val="none"/>
        <c:crossAx val="326679712"/>
        <c:crosses val="autoZero"/>
        <c:auto val="1"/>
        <c:lblOffset val="100"/>
        <c:baseTimeUnit val="years"/>
      </c:dateAx>
      <c:valAx>
        <c:axId val="3266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6.54</c:v>
                </c:pt>
                <c:pt idx="1">
                  <c:v>6.97</c:v>
                </c:pt>
                <c:pt idx="2">
                  <c:v>6.76</c:v>
                </c:pt>
                <c:pt idx="3">
                  <c:v>12.82</c:v>
                </c:pt>
                <c:pt idx="4">
                  <c:v>10.96</c:v>
                </c:pt>
              </c:numCache>
            </c:numRef>
          </c:val>
        </c:ser>
        <c:dLbls>
          <c:showLegendKey val="0"/>
          <c:showVal val="0"/>
          <c:showCatName val="0"/>
          <c:showSerName val="0"/>
          <c:showPercent val="0"/>
          <c:showBubbleSize val="0"/>
        </c:dLbls>
        <c:gapWidth val="150"/>
        <c:axId val="326679320"/>
        <c:axId val="3266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326679320"/>
        <c:axId val="326684808"/>
      </c:lineChart>
      <c:dateAx>
        <c:axId val="326679320"/>
        <c:scaling>
          <c:orientation val="minMax"/>
        </c:scaling>
        <c:delete val="1"/>
        <c:axPos val="b"/>
        <c:numFmt formatCode="ge" sourceLinked="1"/>
        <c:majorTickMark val="none"/>
        <c:minorTickMark val="none"/>
        <c:tickLblPos val="none"/>
        <c:crossAx val="326684808"/>
        <c:crosses val="autoZero"/>
        <c:auto val="1"/>
        <c:lblOffset val="100"/>
        <c:baseTimeUnit val="years"/>
      </c:dateAx>
      <c:valAx>
        <c:axId val="32668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684416"/>
        <c:axId val="32667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26684416"/>
        <c:axId val="326677752"/>
      </c:lineChart>
      <c:dateAx>
        <c:axId val="326684416"/>
        <c:scaling>
          <c:orientation val="minMax"/>
        </c:scaling>
        <c:delete val="1"/>
        <c:axPos val="b"/>
        <c:numFmt formatCode="ge" sourceLinked="1"/>
        <c:majorTickMark val="none"/>
        <c:minorTickMark val="none"/>
        <c:tickLblPos val="none"/>
        <c:crossAx val="326677752"/>
        <c:crosses val="autoZero"/>
        <c:auto val="1"/>
        <c:lblOffset val="100"/>
        <c:baseTimeUnit val="years"/>
      </c:dateAx>
      <c:valAx>
        <c:axId val="326677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314.22000000000003</c:v>
                </c:pt>
                <c:pt idx="1">
                  <c:v>462.83</c:v>
                </c:pt>
                <c:pt idx="2">
                  <c:v>197.33</c:v>
                </c:pt>
                <c:pt idx="3">
                  <c:v>242.02</c:v>
                </c:pt>
                <c:pt idx="4">
                  <c:v>337.67</c:v>
                </c:pt>
              </c:numCache>
            </c:numRef>
          </c:val>
        </c:ser>
        <c:dLbls>
          <c:showLegendKey val="0"/>
          <c:showVal val="0"/>
          <c:showCatName val="0"/>
          <c:showSerName val="0"/>
          <c:showPercent val="0"/>
          <c:showBubbleSize val="0"/>
        </c:dLbls>
        <c:gapWidth val="150"/>
        <c:axId val="326682456"/>
        <c:axId val="3266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326682456"/>
        <c:axId val="326684024"/>
      </c:lineChart>
      <c:dateAx>
        <c:axId val="326682456"/>
        <c:scaling>
          <c:orientation val="minMax"/>
        </c:scaling>
        <c:delete val="1"/>
        <c:axPos val="b"/>
        <c:numFmt formatCode="ge" sourceLinked="1"/>
        <c:majorTickMark val="none"/>
        <c:minorTickMark val="none"/>
        <c:tickLblPos val="none"/>
        <c:crossAx val="326684024"/>
        <c:crosses val="autoZero"/>
        <c:auto val="1"/>
        <c:lblOffset val="100"/>
        <c:baseTimeUnit val="years"/>
      </c:dateAx>
      <c:valAx>
        <c:axId val="32668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68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323.67</c:v>
                </c:pt>
                <c:pt idx="1">
                  <c:v>341.79</c:v>
                </c:pt>
                <c:pt idx="2">
                  <c:v>362.25</c:v>
                </c:pt>
                <c:pt idx="3">
                  <c:v>388.07</c:v>
                </c:pt>
                <c:pt idx="4">
                  <c:v>462.26</c:v>
                </c:pt>
              </c:numCache>
            </c:numRef>
          </c:val>
        </c:ser>
        <c:dLbls>
          <c:showLegendKey val="0"/>
          <c:showVal val="0"/>
          <c:showCatName val="0"/>
          <c:showSerName val="0"/>
          <c:showPercent val="0"/>
          <c:showBubbleSize val="0"/>
        </c:dLbls>
        <c:gapWidth val="150"/>
        <c:axId val="326678928"/>
        <c:axId val="3266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326678928"/>
        <c:axId val="326683240"/>
      </c:lineChart>
      <c:dateAx>
        <c:axId val="326678928"/>
        <c:scaling>
          <c:orientation val="minMax"/>
        </c:scaling>
        <c:delete val="1"/>
        <c:axPos val="b"/>
        <c:numFmt formatCode="ge" sourceLinked="1"/>
        <c:majorTickMark val="none"/>
        <c:minorTickMark val="none"/>
        <c:tickLblPos val="none"/>
        <c:crossAx val="326683240"/>
        <c:crosses val="autoZero"/>
        <c:auto val="1"/>
        <c:lblOffset val="100"/>
        <c:baseTimeUnit val="years"/>
      </c:dateAx>
      <c:valAx>
        <c:axId val="326683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6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110.65</c:v>
                </c:pt>
                <c:pt idx="1">
                  <c:v>112.18</c:v>
                </c:pt>
                <c:pt idx="2">
                  <c:v>116.29</c:v>
                </c:pt>
                <c:pt idx="3">
                  <c:v>122.23</c:v>
                </c:pt>
                <c:pt idx="4">
                  <c:v>122.24</c:v>
                </c:pt>
              </c:numCache>
            </c:numRef>
          </c:val>
        </c:ser>
        <c:dLbls>
          <c:showLegendKey val="0"/>
          <c:showVal val="0"/>
          <c:showCatName val="0"/>
          <c:showSerName val="0"/>
          <c:showPercent val="0"/>
          <c:showBubbleSize val="0"/>
        </c:dLbls>
        <c:gapWidth val="150"/>
        <c:axId val="327208728"/>
        <c:axId val="32720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327208728"/>
        <c:axId val="327205200"/>
      </c:lineChart>
      <c:dateAx>
        <c:axId val="327208728"/>
        <c:scaling>
          <c:orientation val="minMax"/>
        </c:scaling>
        <c:delete val="1"/>
        <c:axPos val="b"/>
        <c:numFmt formatCode="ge" sourceLinked="1"/>
        <c:majorTickMark val="none"/>
        <c:minorTickMark val="none"/>
        <c:tickLblPos val="none"/>
        <c:crossAx val="327205200"/>
        <c:crosses val="autoZero"/>
        <c:auto val="1"/>
        <c:lblOffset val="100"/>
        <c:baseTimeUnit val="years"/>
      </c:dateAx>
      <c:valAx>
        <c:axId val="3272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124.03</c:v>
                </c:pt>
                <c:pt idx="1">
                  <c:v>122.5</c:v>
                </c:pt>
                <c:pt idx="2">
                  <c:v>117.88</c:v>
                </c:pt>
                <c:pt idx="3">
                  <c:v>112.14</c:v>
                </c:pt>
                <c:pt idx="4">
                  <c:v>112.19</c:v>
                </c:pt>
              </c:numCache>
            </c:numRef>
          </c:val>
        </c:ser>
        <c:dLbls>
          <c:showLegendKey val="0"/>
          <c:showVal val="0"/>
          <c:showCatName val="0"/>
          <c:showSerName val="0"/>
          <c:showPercent val="0"/>
          <c:showBubbleSize val="0"/>
        </c:dLbls>
        <c:gapWidth val="150"/>
        <c:axId val="327204808"/>
        <c:axId val="32720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327204808"/>
        <c:axId val="327205592"/>
      </c:lineChart>
      <c:dateAx>
        <c:axId val="327204808"/>
        <c:scaling>
          <c:orientation val="minMax"/>
        </c:scaling>
        <c:delete val="1"/>
        <c:axPos val="b"/>
        <c:numFmt formatCode="ge" sourceLinked="1"/>
        <c:majorTickMark val="none"/>
        <c:minorTickMark val="none"/>
        <c:tickLblPos val="none"/>
        <c:crossAx val="327205592"/>
        <c:crosses val="autoZero"/>
        <c:auto val="1"/>
        <c:lblOffset val="100"/>
        <c:baseTimeUnit val="years"/>
      </c:dateAx>
      <c:valAx>
        <c:axId val="3272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4" zoomScale="70" zoomScaleNormal="7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鳥取県　米子市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149407</v>
      </c>
      <c r="AM8" s="71"/>
      <c r="AN8" s="71"/>
      <c r="AO8" s="71"/>
      <c r="AP8" s="71"/>
      <c r="AQ8" s="71"/>
      <c r="AR8" s="71"/>
      <c r="AS8" s="71"/>
      <c r="AT8" s="67">
        <f>データ!$S$6</f>
        <v>132.41999999999999</v>
      </c>
      <c r="AU8" s="68"/>
      <c r="AV8" s="68"/>
      <c r="AW8" s="68"/>
      <c r="AX8" s="68"/>
      <c r="AY8" s="68"/>
      <c r="AZ8" s="68"/>
      <c r="BA8" s="68"/>
      <c r="BB8" s="70">
        <f>データ!$T$6</f>
        <v>1128.28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59.72</v>
      </c>
      <c r="J10" s="68"/>
      <c r="K10" s="68"/>
      <c r="L10" s="68"/>
      <c r="M10" s="68"/>
      <c r="N10" s="68"/>
      <c r="O10" s="69"/>
      <c r="P10" s="70">
        <f>データ!$P$6</f>
        <v>99.19</v>
      </c>
      <c r="Q10" s="70"/>
      <c r="R10" s="70"/>
      <c r="S10" s="70"/>
      <c r="T10" s="70"/>
      <c r="U10" s="70"/>
      <c r="V10" s="70"/>
      <c r="W10" s="71">
        <f>データ!$Q$6</f>
        <v>2194</v>
      </c>
      <c r="X10" s="71"/>
      <c r="Y10" s="71"/>
      <c r="Z10" s="71"/>
      <c r="AA10" s="71"/>
      <c r="AB10" s="71"/>
      <c r="AC10" s="71"/>
      <c r="AD10" s="2"/>
      <c r="AE10" s="2"/>
      <c r="AF10" s="2"/>
      <c r="AG10" s="2"/>
      <c r="AH10" s="5"/>
      <c r="AI10" s="5"/>
      <c r="AJ10" s="5"/>
      <c r="AK10" s="5"/>
      <c r="AL10" s="71">
        <f>データ!$U$6</f>
        <v>185035</v>
      </c>
      <c r="AM10" s="71"/>
      <c r="AN10" s="71"/>
      <c r="AO10" s="71"/>
      <c r="AP10" s="71"/>
      <c r="AQ10" s="71"/>
      <c r="AR10" s="71"/>
      <c r="AS10" s="71"/>
      <c r="AT10" s="67">
        <f>データ!$V$6</f>
        <v>165.64</v>
      </c>
      <c r="AU10" s="68"/>
      <c r="AV10" s="68"/>
      <c r="AW10" s="68"/>
      <c r="AX10" s="68"/>
      <c r="AY10" s="68"/>
      <c r="AZ10" s="68"/>
      <c r="BA10" s="68"/>
      <c r="BB10" s="70">
        <f>データ!$W$6</f>
        <v>1117.0899999999999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312029</v>
      </c>
      <c r="D6" s="34">
        <f t="shared" si="3"/>
        <v>46</v>
      </c>
      <c r="E6" s="34">
        <f t="shared" si="3"/>
        <v>1</v>
      </c>
      <c r="F6" s="34">
        <f t="shared" si="3"/>
        <v>0</v>
      </c>
      <c r="G6" s="34">
        <f t="shared" si="3"/>
        <v>1</v>
      </c>
      <c r="H6" s="34" t="str">
        <f t="shared" si="3"/>
        <v>鳥取県　米子市</v>
      </c>
      <c r="I6" s="34" t="str">
        <f t="shared" si="3"/>
        <v>法適用</v>
      </c>
      <c r="J6" s="34" t="str">
        <f t="shared" si="3"/>
        <v>水道事業</v>
      </c>
      <c r="K6" s="34" t="str">
        <f t="shared" si="3"/>
        <v>末端給水事業</v>
      </c>
      <c r="L6" s="34" t="str">
        <f t="shared" si="3"/>
        <v>A2</v>
      </c>
      <c r="M6" s="34">
        <f t="shared" si="3"/>
        <v>0</v>
      </c>
      <c r="N6" s="35" t="str">
        <f t="shared" si="3"/>
        <v>-</v>
      </c>
      <c r="O6" s="35">
        <f t="shared" si="3"/>
        <v>59.72</v>
      </c>
      <c r="P6" s="35">
        <f t="shared" si="3"/>
        <v>99.19</v>
      </c>
      <c r="Q6" s="35">
        <f t="shared" si="3"/>
        <v>2194</v>
      </c>
      <c r="R6" s="35">
        <f t="shared" si="3"/>
        <v>149407</v>
      </c>
      <c r="S6" s="35">
        <f t="shared" si="3"/>
        <v>132.41999999999999</v>
      </c>
      <c r="T6" s="35">
        <f t="shared" si="3"/>
        <v>1128.28</v>
      </c>
      <c r="U6" s="35">
        <f t="shared" si="3"/>
        <v>185035</v>
      </c>
      <c r="V6" s="35">
        <f t="shared" si="3"/>
        <v>165.64</v>
      </c>
      <c r="W6" s="35">
        <f t="shared" si="3"/>
        <v>1117.0899999999999</v>
      </c>
      <c r="X6" s="36">
        <f>IF(X7="",NA(),X7)</f>
        <v>116.22</v>
      </c>
      <c r="Y6" s="36">
        <f t="shared" ref="Y6:AG6" si="4">IF(Y7="",NA(),Y7)</f>
        <v>118.13</v>
      </c>
      <c r="Z6" s="36">
        <f t="shared" si="4"/>
        <v>120.33</v>
      </c>
      <c r="AA6" s="36">
        <f t="shared" si="4"/>
        <v>125.36</v>
      </c>
      <c r="AB6" s="36">
        <f t="shared" si="4"/>
        <v>125.07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314.22000000000003</v>
      </c>
      <c r="AU6" s="36">
        <f t="shared" ref="AU6:BC6" si="6">IF(AU7="",NA(),AU7)</f>
        <v>462.83</v>
      </c>
      <c r="AV6" s="36">
        <f t="shared" si="6"/>
        <v>197.33</v>
      </c>
      <c r="AW6" s="36">
        <f t="shared" si="6"/>
        <v>242.02</v>
      </c>
      <c r="AX6" s="36">
        <f t="shared" si="6"/>
        <v>337.67</v>
      </c>
      <c r="AY6" s="36">
        <f t="shared" si="6"/>
        <v>590.46</v>
      </c>
      <c r="AZ6" s="36">
        <f t="shared" si="6"/>
        <v>628.34</v>
      </c>
      <c r="BA6" s="36">
        <f t="shared" si="6"/>
        <v>289.8</v>
      </c>
      <c r="BB6" s="36">
        <f t="shared" si="6"/>
        <v>299.44</v>
      </c>
      <c r="BC6" s="36">
        <f t="shared" si="6"/>
        <v>311.99</v>
      </c>
      <c r="BD6" s="35" t="str">
        <f>IF(BD7="","",IF(BD7="-","【-】","【"&amp;SUBSTITUTE(TEXT(BD7,"#,##0.00"),"-","△")&amp;"】"))</f>
        <v>【262.87】</v>
      </c>
      <c r="BE6" s="36">
        <f>IF(BE7="",NA(),BE7)</f>
        <v>323.67</v>
      </c>
      <c r="BF6" s="36">
        <f t="shared" ref="BF6:BN6" si="7">IF(BF7="",NA(),BF7)</f>
        <v>341.79</v>
      </c>
      <c r="BG6" s="36">
        <f t="shared" si="7"/>
        <v>362.25</v>
      </c>
      <c r="BH6" s="36">
        <f t="shared" si="7"/>
        <v>388.07</v>
      </c>
      <c r="BI6" s="36">
        <f t="shared" si="7"/>
        <v>462.26</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110.65</v>
      </c>
      <c r="BQ6" s="36">
        <f t="shared" ref="BQ6:BY6" si="8">IF(BQ7="",NA(),BQ7)</f>
        <v>112.18</v>
      </c>
      <c r="BR6" s="36">
        <f t="shared" si="8"/>
        <v>116.29</v>
      </c>
      <c r="BS6" s="36">
        <f t="shared" si="8"/>
        <v>122.23</v>
      </c>
      <c r="BT6" s="36">
        <f t="shared" si="8"/>
        <v>122.24</v>
      </c>
      <c r="BU6" s="36">
        <f t="shared" si="8"/>
        <v>99.91</v>
      </c>
      <c r="BV6" s="36">
        <f t="shared" si="8"/>
        <v>99.89</v>
      </c>
      <c r="BW6" s="36">
        <f t="shared" si="8"/>
        <v>107.05</v>
      </c>
      <c r="BX6" s="36">
        <f t="shared" si="8"/>
        <v>106.4</v>
      </c>
      <c r="BY6" s="36">
        <f t="shared" si="8"/>
        <v>107.61</v>
      </c>
      <c r="BZ6" s="35" t="str">
        <f>IF(BZ7="","",IF(BZ7="-","【-】","【"&amp;SUBSTITUTE(TEXT(BZ7,"#,##0.00"),"-","△")&amp;"】"))</f>
        <v>【105.59】</v>
      </c>
      <c r="CA6" s="36">
        <f>IF(CA7="",NA(),CA7)</f>
        <v>124.03</v>
      </c>
      <c r="CB6" s="36">
        <f t="shared" ref="CB6:CJ6" si="9">IF(CB7="",NA(),CB7)</f>
        <v>122.5</v>
      </c>
      <c r="CC6" s="36">
        <f t="shared" si="9"/>
        <v>117.88</v>
      </c>
      <c r="CD6" s="36">
        <f t="shared" si="9"/>
        <v>112.14</v>
      </c>
      <c r="CE6" s="36">
        <f t="shared" si="9"/>
        <v>112.19</v>
      </c>
      <c r="CF6" s="36">
        <f t="shared" si="9"/>
        <v>164.25</v>
      </c>
      <c r="CG6" s="36">
        <f t="shared" si="9"/>
        <v>165.34</v>
      </c>
      <c r="CH6" s="36">
        <f t="shared" si="9"/>
        <v>155.09</v>
      </c>
      <c r="CI6" s="36">
        <f t="shared" si="9"/>
        <v>156.29</v>
      </c>
      <c r="CJ6" s="36">
        <f t="shared" si="9"/>
        <v>155.69</v>
      </c>
      <c r="CK6" s="35" t="str">
        <f>IF(CK7="","",IF(CK7="-","【-】","【"&amp;SUBSTITUTE(TEXT(CK7,"#,##0.00"),"-","△")&amp;"】"))</f>
        <v>【163.27】</v>
      </c>
      <c r="CL6" s="36">
        <f>IF(CL7="",NA(),CL7)</f>
        <v>77.650000000000006</v>
      </c>
      <c r="CM6" s="36">
        <f t="shared" ref="CM6:CU6" si="10">IF(CM7="",NA(),CM7)</f>
        <v>76.91</v>
      </c>
      <c r="CN6" s="36">
        <f t="shared" si="10"/>
        <v>75.33</v>
      </c>
      <c r="CO6" s="36">
        <f t="shared" si="10"/>
        <v>84.87</v>
      </c>
      <c r="CP6" s="36">
        <f t="shared" si="10"/>
        <v>85.18</v>
      </c>
      <c r="CQ6" s="36">
        <f t="shared" si="10"/>
        <v>62.71</v>
      </c>
      <c r="CR6" s="36">
        <f t="shared" si="10"/>
        <v>62.15</v>
      </c>
      <c r="CS6" s="36">
        <f t="shared" si="10"/>
        <v>61.61</v>
      </c>
      <c r="CT6" s="36">
        <f t="shared" si="10"/>
        <v>62.34</v>
      </c>
      <c r="CU6" s="36">
        <f t="shared" si="10"/>
        <v>62.46</v>
      </c>
      <c r="CV6" s="35" t="str">
        <f>IF(CV7="","",IF(CV7="-","【-】","【"&amp;SUBSTITUTE(TEXT(CV7,"#,##0.00"),"-","△")&amp;"】"))</f>
        <v>【59.94】</v>
      </c>
      <c r="CW6" s="36">
        <f>IF(CW7="",NA(),CW7)</f>
        <v>91.64</v>
      </c>
      <c r="CX6" s="36">
        <f t="shared" ref="CX6:DF6" si="11">IF(CX7="",NA(),CX7)</f>
        <v>92.01</v>
      </c>
      <c r="CY6" s="36">
        <f t="shared" si="11"/>
        <v>91.77</v>
      </c>
      <c r="CZ6" s="36">
        <f t="shared" si="11"/>
        <v>90.37</v>
      </c>
      <c r="DA6" s="36">
        <f t="shared" si="11"/>
        <v>90.97</v>
      </c>
      <c r="DB6" s="36">
        <f t="shared" si="11"/>
        <v>90.54</v>
      </c>
      <c r="DC6" s="36">
        <f t="shared" si="11"/>
        <v>90.64</v>
      </c>
      <c r="DD6" s="36">
        <f t="shared" si="11"/>
        <v>90.23</v>
      </c>
      <c r="DE6" s="36">
        <f t="shared" si="11"/>
        <v>90.15</v>
      </c>
      <c r="DF6" s="36">
        <f t="shared" si="11"/>
        <v>90.62</v>
      </c>
      <c r="DG6" s="35" t="str">
        <f>IF(DG7="","",IF(DG7="-","【-】","【"&amp;SUBSTITUTE(TEXT(DG7,"#,##0.00"),"-","△")&amp;"】"))</f>
        <v>【90.22】</v>
      </c>
      <c r="DH6" s="36">
        <f>IF(DH7="",NA(),DH7)</f>
        <v>36.18</v>
      </c>
      <c r="DI6" s="36">
        <f t="shared" ref="DI6:DQ6" si="12">IF(DI7="",NA(),DI7)</f>
        <v>37.33</v>
      </c>
      <c r="DJ6" s="36">
        <f t="shared" si="12"/>
        <v>44.25</v>
      </c>
      <c r="DK6" s="36">
        <f t="shared" si="12"/>
        <v>45.68</v>
      </c>
      <c r="DL6" s="36">
        <f t="shared" si="12"/>
        <v>43.7</v>
      </c>
      <c r="DM6" s="36">
        <f t="shared" si="12"/>
        <v>42.43</v>
      </c>
      <c r="DN6" s="36">
        <f t="shared" si="12"/>
        <v>43.24</v>
      </c>
      <c r="DO6" s="36">
        <f t="shared" si="12"/>
        <v>46.36</v>
      </c>
      <c r="DP6" s="36">
        <f t="shared" si="12"/>
        <v>47.37</v>
      </c>
      <c r="DQ6" s="36">
        <f t="shared" si="12"/>
        <v>48.01</v>
      </c>
      <c r="DR6" s="35" t="str">
        <f>IF(DR7="","",IF(DR7="-","【-】","【"&amp;SUBSTITUTE(TEXT(DR7,"#,##0.00"),"-","△")&amp;"】"))</f>
        <v>【47.91】</v>
      </c>
      <c r="DS6" s="36">
        <f>IF(DS7="",NA(),DS7)</f>
        <v>6.54</v>
      </c>
      <c r="DT6" s="36">
        <f t="shared" ref="DT6:EB6" si="13">IF(DT7="",NA(),DT7)</f>
        <v>6.97</v>
      </c>
      <c r="DU6" s="36">
        <f t="shared" si="13"/>
        <v>6.76</v>
      </c>
      <c r="DV6" s="36">
        <f t="shared" si="13"/>
        <v>12.82</v>
      </c>
      <c r="DW6" s="36">
        <f t="shared" si="13"/>
        <v>10.96</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0.77</v>
      </c>
      <c r="EE6" s="36">
        <f t="shared" ref="EE6:EM6" si="14">IF(EE7="",NA(),EE7)</f>
        <v>0.67</v>
      </c>
      <c r="EF6" s="36">
        <f t="shared" si="14"/>
        <v>0.68</v>
      </c>
      <c r="EG6" s="36">
        <f t="shared" si="14"/>
        <v>0.71</v>
      </c>
      <c r="EH6" s="36">
        <f t="shared" si="14"/>
        <v>0.69</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312029</v>
      </c>
      <c r="D7" s="38">
        <v>46</v>
      </c>
      <c r="E7" s="38">
        <v>1</v>
      </c>
      <c r="F7" s="38">
        <v>0</v>
      </c>
      <c r="G7" s="38">
        <v>1</v>
      </c>
      <c r="H7" s="38" t="s">
        <v>105</v>
      </c>
      <c r="I7" s="38" t="s">
        <v>106</v>
      </c>
      <c r="J7" s="38" t="s">
        <v>107</v>
      </c>
      <c r="K7" s="38" t="s">
        <v>108</v>
      </c>
      <c r="L7" s="38" t="s">
        <v>109</v>
      </c>
      <c r="M7" s="38"/>
      <c r="N7" s="39" t="s">
        <v>110</v>
      </c>
      <c r="O7" s="39">
        <v>59.72</v>
      </c>
      <c r="P7" s="39">
        <v>99.19</v>
      </c>
      <c r="Q7" s="39">
        <v>2194</v>
      </c>
      <c r="R7" s="39">
        <v>149407</v>
      </c>
      <c r="S7" s="39">
        <v>132.41999999999999</v>
      </c>
      <c r="T7" s="39">
        <v>1128.28</v>
      </c>
      <c r="U7" s="39">
        <v>185035</v>
      </c>
      <c r="V7" s="39">
        <v>165.64</v>
      </c>
      <c r="W7" s="39">
        <v>1117.0899999999999</v>
      </c>
      <c r="X7" s="39">
        <v>116.22</v>
      </c>
      <c r="Y7" s="39">
        <v>118.13</v>
      </c>
      <c r="Z7" s="39">
        <v>120.33</v>
      </c>
      <c r="AA7" s="39">
        <v>125.36</v>
      </c>
      <c r="AB7" s="39">
        <v>125.07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314.22000000000003</v>
      </c>
      <c r="AU7" s="39">
        <v>462.83</v>
      </c>
      <c r="AV7" s="39">
        <v>197.33</v>
      </c>
      <c r="AW7" s="39">
        <v>242.02</v>
      </c>
      <c r="AX7" s="39">
        <v>337.67</v>
      </c>
      <c r="AY7" s="39">
        <v>590.46</v>
      </c>
      <c r="AZ7" s="39">
        <v>628.34</v>
      </c>
      <c r="BA7" s="39">
        <v>289.8</v>
      </c>
      <c r="BB7" s="39">
        <v>299.44</v>
      </c>
      <c r="BC7" s="39">
        <v>311.99</v>
      </c>
      <c r="BD7" s="39">
        <v>262.87</v>
      </c>
      <c r="BE7" s="39">
        <v>323.67</v>
      </c>
      <c r="BF7" s="39">
        <v>341.79</v>
      </c>
      <c r="BG7" s="39">
        <v>362.25</v>
      </c>
      <c r="BH7" s="39">
        <v>388.07</v>
      </c>
      <c r="BI7" s="39">
        <v>462.26</v>
      </c>
      <c r="BJ7" s="39">
        <v>299.16000000000003</v>
      </c>
      <c r="BK7" s="39">
        <v>297.13</v>
      </c>
      <c r="BL7" s="39">
        <v>301.99</v>
      </c>
      <c r="BM7" s="39">
        <v>298.08999999999997</v>
      </c>
      <c r="BN7" s="39">
        <v>291.77999999999997</v>
      </c>
      <c r="BO7" s="39">
        <v>270.87</v>
      </c>
      <c r="BP7" s="39">
        <v>110.65</v>
      </c>
      <c r="BQ7" s="39">
        <v>112.18</v>
      </c>
      <c r="BR7" s="39">
        <v>116.29</v>
      </c>
      <c r="BS7" s="39">
        <v>122.23</v>
      </c>
      <c r="BT7" s="39">
        <v>122.24</v>
      </c>
      <c r="BU7" s="39">
        <v>99.91</v>
      </c>
      <c r="BV7" s="39">
        <v>99.89</v>
      </c>
      <c r="BW7" s="39">
        <v>107.05</v>
      </c>
      <c r="BX7" s="39">
        <v>106.4</v>
      </c>
      <c r="BY7" s="39">
        <v>107.61</v>
      </c>
      <c r="BZ7" s="39">
        <v>105.59</v>
      </c>
      <c r="CA7" s="39">
        <v>124.03</v>
      </c>
      <c r="CB7" s="39">
        <v>122.5</v>
      </c>
      <c r="CC7" s="39">
        <v>117.88</v>
      </c>
      <c r="CD7" s="39">
        <v>112.14</v>
      </c>
      <c r="CE7" s="39">
        <v>112.19</v>
      </c>
      <c r="CF7" s="39">
        <v>164.25</v>
      </c>
      <c r="CG7" s="39">
        <v>165.34</v>
      </c>
      <c r="CH7" s="39">
        <v>155.09</v>
      </c>
      <c r="CI7" s="39">
        <v>156.29</v>
      </c>
      <c r="CJ7" s="39">
        <v>155.69</v>
      </c>
      <c r="CK7" s="39">
        <v>163.27000000000001</v>
      </c>
      <c r="CL7" s="39">
        <v>77.650000000000006</v>
      </c>
      <c r="CM7" s="39">
        <v>76.91</v>
      </c>
      <c r="CN7" s="39">
        <v>75.33</v>
      </c>
      <c r="CO7" s="39">
        <v>84.87</v>
      </c>
      <c r="CP7" s="39">
        <v>85.18</v>
      </c>
      <c r="CQ7" s="39">
        <v>62.71</v>
      </c>
      <c r="CR7" s="39">
        <v>62.15</v>
      </c>
      <c r="CS7" s="39">
        <v>61.61</v>
      </c>
      <c r="CT7" s="39">
        <v>62.34</v>
      </c>
      <c r="CU7" s="39">
        <v>62.46</v>
      </c>
      <c r="CV7" s="39">
        <v>59.94</v>
      </c>
      <c r="CW7" s="39">
        <v>91.64</v>
      </c>
      <c r="CX7" s="39">
        <v>92.01</v>
      </c>
      <c r="CY7" s="39">
        <v>91.77</v>
      </c>
      <c r="CZ7" s="39">
        <v>90.37</v>
      </c>
      <c r="DA7" s="39">
        <v>90.97</v>
      </c>
      <c r="DB7" s="39">
        <v>90.54</v>
      </c>
      <c r="DC7" s="39">
        <v>90.64</v>
      </c>
      <c r="DD7" s="39">
        <v>90.23</v>
      </c>
      <c r="DE7" s="39">
        <v>90.15</v>
      </c>
      <c r="DF7" s="39">
        <v>90.62</v>
      </c>
      <c r="DG7" s="39">
        <v>90.22</v>
      </c>
      <c r="DH7" s="39">
        <v>36.18</v>
      </c>
      <c r="DI7" s="39">
        <v>37.33</v>
      </c>
      <c r="DJ7" s="39">
        <v>44.25</v>
      </c>
      <c r="DK7" s="39">
        <v>45.68</v>
      </c>
      <c r="DL7" s="39">
        <v>43.7</v>
      </c>
      <c r="DM7" s="39">
        <v>42.43</v>
      </c>
      <c r="DN7" s="39">
        <v>43.24</v>
      </c>
      <c r="DO7" s="39">
        <v>46.36</v>
      </c>
      <c r="DP7" s="39">
        <v>47.37</v>
      </c>
      <c r="DQ7" s="39">
        <v>48.01</v>
      </c>
      <c r="DR7" s="39">
        <v>47.91</v>
      </c>
      <c r="DS7" s="39">
        <v>6.54</v>
      </c>
      <c r="DT7" s="39">
        <v>6.97</v>
      </c>
      <c r="DU7" s="39">
        <v>6.76</v>
      </c>
      <c r="DV7" s="39">
        <v>12.82</v>
      </c>
      <c r="DW7" s="39">
        <v>10.96</v>
      </c>
      <c r="DX7" s="39">
        <v>11.07</v>
      </c>
      <c r="DY7" s="39">
        <v>12.21</v>
      </c>
      <c r="DZ7" s="39">
        <v>13.57</v>
      </c>
      <c r="EA7" s="39">
        <v>14.27</v>
      </c>
      <c r="EB7" s="39">
        <v>16.170000000000002</v>
      </c>
      <c r="EC7" s="39">
        <v>15</v>
      </c>
      <c r="ED7" s="39">
        <v>0.77</v>
      </c>
      <c r="EE7" s="39">
        <v>0.67</v>
      </c>
      <c r="EF7" s="39">
        <v>0.68</v>
      </c>
      <c r="EG7" s="39">
        <v>0.71</v>
      </c>
      <c r="EH7" s="39">
        <v>0.69</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2018-02-27T07:35:04Z</cp:lastPrinted>
  <dcterms:created xsi:type="dcterms:W3CDTF">2017-12-25T01:33:40Z</dcterms:created>
  <dcterms:modified xsi:type="dcterms:W3CDTF">2018-02-27T07:35:07Z</dcterms:modified>
</cp:coreProperties>
</file>