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 calcMode="manual"/>
</workbook>
</file>

<file path=xl/calcChain.xml><?xml version="1.0" encoding="utf-8"?>
<calcChain xmlns="http://schemas.openxmlformats.org/spreadsheetml/2006/main">
  <c r="AC34" i="1" l="1"/>
  <c r="AA34" i="1"/>
  <c r="AZ31" i="1"/>
  <c r="BB31" i="1" s="1"/>
  <c r="AZ30" i="1"/>
  <c r="BB30" i="1" s="1"/>
  <c r="AA30" i="1"/>
  <c r="BD30" i="1" s="1"/>
  <c r="BF30" i="1" s="1"/>
  <c r="BC29" i="1"/>
  <c r="AZ29" i="1"/>
  <c r="AC29" i="1"/>
  <c r="AA29" i="1"/>
  <c r="BD29" i="1" s="1"/>
  <c r="AZ28" i="1"/>
  <c r="BD28" i="1" s="1"/>
  <c r="AZ27" i="1"/>
  <c r="AC27" i="1"/>
  <c r="AZ25" i="1"/>
  <c r="BB25" i="1" s="1"/>
  <c r="AA25" i="1"/>
  <c r="BD25" i="1" s="1"/>
  <c r="BC24" i="1"/>
  <c r="BC23" i="1"/>
  <c r="BB23" i="1"/>
  <c r="AZ23" i="1"/>
  <c r="AA23" i="1"/>
  <c r="AC23" i="1" s="1"/>
  <c r="BC22" i="1"/>
  <c r="AZ22" i="1"/>
  <c r="BB22" i="1" s="1"/>
  <c r="AG22" i="1"/>
  <c r="AA22" i="1"/>
  <c r="BD22" i="1" s="1"/>
  <c r="BF22" i="1" s="1"/>
  <c r="BD21" i="1"/>
  <c r="BB21" i="1"/>
  <c r="AA21" i="1"/>
  <c r="BC19" i="1"/>
  <c r="BB19" i="1"/>
  <c r="AZ19" i="1"/>
  <c r="AA19" i="1"/>
  <c r="BD19" i="1" s="1"/>
  <c r="AZ18" i="1"/>
  <c r="AA18" i="1"/>
  <c r="BD18" i="1" s="1"/>
  <c r="AZ17" i="1"/>
  <c r="BB17" i="1" s="1"/>
  <c r="AA17" i="1"/>
  <c r="AC17" i="1" s="1"/>
  <c r="BC16" i="1"/>
  <c r="AQ16" i="1"/>
  <c r="AQ8" i="1" s="1"/>
  <c r="AA16" i="1"/>
  <c r="AC16" i="1" s="1"/>
  <c r="AZ15" i="1"/>
  <c r="BB15" i="1" s="1"/>
  <c r="AA15" i="1"/>
  <c r="AC15" i="1" s="1"/>
  <c r="BC13" i="1"/>
  <c r="BD13" i="1" s="1"/>
  <c r="AZ13" i="1"/>
  <c r="BB13" i="1" s="1"/>
  <c r="AC13" i="1"/>
  <c r="AK12" i="1"/>
  <c r="AE12" i="1"/>
  <c r="AZ12" i="1" s="1"/>
  <c r="AA12" i="1"/>
  <c r="AC12" i="1" s="1"/>
  <c r="BC11" i="1"/>
  <c r="BD11" i="1" s="1"/>
  <c r="AW11" i="1"/>
  <c r="AA11" i="1"/>
  <c r="BC10" i="1"/>
  <c r="BD10" i="1" s="1"/>
  <c r="AZ10" i="1"/>
  <c r="AA10" i="1"/>
  <c r="BK8" i="1"/>
  <c r="BH8" i="1"/>
  <c r="BG8" i="1"/>
  <c r="AY8" i="1"/>
  <c r="AW8" i="1"/>
  <c r="AV8" i="1"/>
  <c r="AT8" i="1"/>
  <c r="AR8" i="1"/>
  <c r="AP8" i="1"/>
  <c r="AO8" i="1"/>
  <c r="AN8" i="1"/>
  <c r="AL8" i="1"/>
  <c r="AK8" i="1"/>
  <c r="AI8" i="1"/>
  <c r="AH8" i="1"/>
  <c r="AG8" i="1"/>
  <c r="AF8" i="1"/>
  <c r="AE8" i="1"/>
  <c r="AD8" i="1"/>
  <c r="Z8" i="1"/>
  <c r="X8" i="1"/>
  <c r="W8" i="1"/>
  <c r="V8" i="1"/>
  <c r="T8" i="1"/>
  <c r="S8" i="1"/>
  <c r="R8" i="1"/>
  <c r="Q8" i="1"/>
  <c r="P8" i="1"/>
  <c r="N8" i="1"/>
  <c r="M8" i="1"/>
  <c r="L8" i="1"/>
  <c r="J8" i="1"/>
  <c r="I8" i="1"/>
  <c r="H8" i="1"/>
  <c r="G8" i="1"/>
  <c r="F8" i="1"/>
  <c r="E8" i="1"/>
  <c r="D8" i="1"/>
  <c r="C8" i="1"/>
  <c r="BB12" i="1" l="1"/>
  <c r="BD12" i="1"/>
  <c r="AZ16" i="1"/>
  <c r="AC19" i="1"/>
  <c r="AA8" i="1"/>
  <c r="BD17" i="1"/>
  <c r="BF17" i="1" s="1"/>
  <c r="AC22" i="1"/>
  <c r="BC8" i="1"/>
  <c r="AC18" i="1"/>
  <c r="AC30" i="1"/>
  <c r="BB16" i="1" l="1"/>
  <c r="BD16" i="1"/>
  <c r="AZ8" i="1"/>
  <c r="BF16" i="1" l="1"/>
  <c r="BD8" i="1"/>
</calcChain>
</file>

<file path=xl/sharedStrings.xml><?xml version="1.0" encoding="utf-8"?>
<sst xmlns="http://schemas.openxmlformats.org/spreadsheetml/2006/main" count="1110" uniqueCount="172">
  <si>
    <r>
      <t>27－５　市町村別指定文化財件数</t>
    </r>
    <r>
      <rPr>
        <sz val="16"/>
        <rFont val="ＭＳ 明朝"/>
        <family val="1"/>
        <charset val="128"/>
      </rPr>
      <t>（平成28年度）</t>
    </r>
    <rPh sb="6" eb="7">
      <t>チョウ</t>
    </rPh>
    <rPh sb="7" eb="8">
      <t>ソン</t>
    </rPh>
    <rPh sb="17" eb="19">
      <t>ヘイセイ</t>
    </rPh>
    <rPh sb="21" eb="23">
      <t>ネンド</t>
    </rPh>
    <phoneticPr fontId="4"/>
  </si>
  <si>
    <t>年度末現在。</t>
    <rPh sb="0" eb="3">
      <t>ネンドマツ</t>
    </rPh>
    <rPh sb="3" eb="5">
      <t>ゲンザイ</t>
    </rPh>
    <phoneticPr fontId="8"/>
  </si>
  <si>
    <t>市町村</t>
    <rPh sb="0" eb="3">
      <t>シチョウソン</t>
    </rPh>
    <phoneticPr fontId="10"/>
  </si>
  <si>
    <t>国指定文化財</t>
    <rPh sb="0" eb="3">
      <t>クニシテイ</t>
    </rPh>
    <rPh sb="3" eb="6">
      <t>ブンカザイ</t>
    </rPh>
    <phoneticPr fontId="10"/>
  </si>
  <si>
    <t>国登録文化財</t>
    <rPh sb="0" eb="1">
      <t>クニ</t>
    </rPh>
    <rPh sb="1" eb="3">
      <t>トウロク</t>
    </rPh>
    <rPh sb="3" eb="6">
      <t>ブンカザイ</t>
    </rPh>
    <phoneticPr fontId="10"/>
  </si>
  <si>
    <t>県指定文化財</t>
    <rPh sb="0" eb="3">
      <t>ケンシテイ</t>
    </rPh>
    <rPh sb="3" eb="6">
      <t>ブンカザイ</t>
    </rPh>
    <phoneticPr fontId="10"/>
  </si>
  <si>
    <t>市町村指定文化財</t>
    <rPh sb="0" eb="3">
      <t>シチョウソン</t>
    </rPh>
    <rPh sb="3" eb="5">
      <t>シテイ</t>
    </rPh>
    <rPh sb="5" eb="8">
      <t>ブンカザイ</t>
    </rPh>
    <phoneticPr fontId="10"/>
  </si>
  <si>
    <t>市町村別総計</t>
    <rPh sb="0" eb="3">
      <t>シチョウソン</t>
    </rPh>
    <rPh sb="3" eb="4">
      <t>ベツ</t>
    </rPh>
    <rPh sb="4" eb="6">
      <t>ソウケイ</t>
    </rPh>
    <phoneticPr fontId="10"/>
  </si>
  <si>
    <t>備考</t>
    <rPh sb="0" eb="2">
      <t>ビコウ</t>
    </rPh>
    <phoneticPr fontId="10"/>
  </si>
  <si>
    <t>国宝</t>
    <rPh sb="0" eb="2">
      <t>コクホウ</t>
    </rPh>
    <phoneticPr fontId="10"/>
  </si>
  <si>
    <t>重要文化財</t>
    <rPh sb="0" eb="2">
      <t>ジュウヨウ</t>
    </rPh>
    <rPh sb="2" eb="5">
      <t>ブンカザイ</t>
    </rPh>
    <phoneticPr fontId="10"/>
  </si>
  <si>
    <t>特別史跡</t>
    <rPh sb="0" eb="2">
      <t>トクベツ</t>
    </rPh>
    <rPh sb="2" eb="4">
      <t>シセキ</t>
    </rPh>
    <phoneticPr fontId="10"/>
  </si>
  <si>
    <t>史跡</t>
    <rPh sb="0" eb="2">
      <t>シセキ</t>
    </rPh>
    <phoneticPr fontId="10"/>
  </si>
  <si>
    <t>名勝</t>
    <rPh sb="0" eb="2">
      <t>メイショウ</t>
    </rPh>
    <phoneticPr fontId="10"/>
  </si>
  <si>
    <t>名勝・史跡</t>
    <rPh sb="0" eb="2">
      <t>メイショウ</t>
    </rPh>
    <rPh sb="3" eb="5">
      <t>シセキ</t>
    </rPh>
    <phoneticPr fontId="10"/>
  </si>
  <si>
    <t>名勝・天然記念物</t>
    <rPh sb="0" eb="2">
      <t>メイショウ</t>
    </rPh>
    <rPh sb="3" eb="5">
      <t>テンネン</t>
    </rPh>
    <rPh sb="5" eb="8">
      <t>キネンブツ</t>
    </rPh>
    <phoneticPr fontId="10"/>
  </si>
  <si>
    <t>特別天然記念物</t>
    <rPh sb="0" eb="2">
      <t>トクベツ</t>
    </rPh>
    <rPh sb="2" eb="4">
      <t>テンネン</t>
    </rPh>
    <rPh sb="4" eb="7">
      <t>キネンブツ</t>
    </rPh>
    <phoneticPr fontId="10"/>
  </si>
  <si>
    <t>天然記念物</t>
    <rPh sb="0" eb="2">
      <t>テンネン</t>
    </rPh>
    <rPh sb="2" eb="5">
      <t>キネンブツ</t>
    </rPh>
    <phoneticPr fontId="10"/>
  </si>
  <si>
    <t>重要無形文化財</t>
    <rPh sb="0" eb="2">
      <t>ジュウヨウ</t>
    </rPh>
    <rPh sb="2" eb="4">
      <t>ムケイ</t>
    </rPh>
    <rPh sb="4" eb="7">
      <t>ブンカザイ</t>
    </rPh>
    <phoneticPr fontId="10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</si>
  <si>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0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</si>
  <si>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0"/>
  </si>
  <si>
    <t>重要伝統的建造物群保存地区</t>
    <rPh sb="0" eb="2">
      <t>ジュウヨウ</t>
    </rPh>
    <rPh sb="2" eb="13">
      <t>デンケングン</t>
    </rPh>
    <phoneticPr fontId="10"/>
  </si>
  <si>
    <t>市町村別小計</t>
    <rPh sb="0" eb="3">
      <t>シチョウソン</t>
    </rPh>
    <rPh sb="3" eb="4">
      <t>ベツ</t>
    </rPh>
    <rPh sb="4" eb="5">
      <t>ショウ</t>
    </rPh>
    <rPh sb="5" eb="6">
      <t>ケイ</t>
    </rPh>
    <phoneticPr fontId="10"/>
  </si>
  <si>
    <t>保護文化財</t>
    <rPh sb="0" eb="2">
      <t>ホゴ</t>
    </rPh>
    <rPh sb="2" eb="5">
      <t>ブンカザイ</t>
    </rPh>
    <phoneticPr fontId="10"/>
  </si>
  <si>
    <t>無形民俗文化財</t>
    <rPh sb="0" eb="2">
      <t>ムケイ</t>
    </rPh>
    <rPh sb="2" eb="4">
      <t>ミンゾク</t>
    </rPh>
    <rPh sb="4" eb="7">
      <t>ブンカザイ</t>
    </rPh>
    <phoneticPr fontId="10"/>
  </si>
  <si>
    <t>有形民俗文化財</t>
    <rPh sb="0" eb="2">
      <t>ユウケイ</t>
    </rPh>
    <rPh sb="2" eb="4">
      <t>ミンゾク</t>
    </rPh>
    <rPh sb="4" eb="7">
      <t>ブンカザイ</t>
    </rPh>
    <phoneticPr fontId="10"/>
  </si>
  <si>
    <t>無形文化財</t>
    <rPh sb="0" eb="2">
      <t>ムケイ</t>
    </rPh>
    <rPh sb="2" eb="5">
      <t>ブンカザイ</t>
    </rPh>
    <phoneticPr fontId="10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</si>
  <si>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0"/>
  </si>
  <si>
    <t>埋蔵文化財</t>
    <rPh sb="0" eb="5">
      <t>マイブン</t>
    </rPh>
    <phoneticPr fontId="10"/>
  </si>
  <si>
    <t>記録作成等の措置
を講ずべき無形の
民俗文化財</t>
    <rPh sb="0" eb="4">
      <t>キロクサクセイ</t>
    </rPh>
    <rPh sb="4" eb="5">
      <t>トウ</t>
    </rPh>
    <rPh sb="6" eb="8">
      <t>ソチ</t>
    </rPh>
    <rPh sb="10" eb="11">
      <t>コウ</t>
    </rPh>
    <rPh sb="14" eb="16">
      <t>ムケイ</t>
    </rPh>
    <rPh sb="18" eb="20">
      <t>ミンゾク</t>
    </rPh>
    <rPh sb="20" eb="23">
      <t>ブンカザイ</t>
    </rPh>
    <phoneticPr fontId="10"/>
  </si>
  <si>
    <t>歴史の道百選</t>
    <rPh sb="0" eb="2">
      <t>レキシ</t>
    </rPh>
    <rPh sb="3" eb="4">
      <t>ミチ</t>
    </rPh>
    <rPh sb="4" eb="6">
      <t>ヒャクセン</t>
    </rPh>
    <phoneticPr fontId="10"/>
  </si>
  <si>
    <t>重要美術品</t>
    <rPh sb="0" eb="2">
      <t>ジュウヨウ</t>
    </rPh>
    <rPh sb="2" eb="5">
      <t>ビジュツヒン</t>
    </rPh>
    <phoneticPr fontId="10"/>
  </si>
  <si>
    <t>絵画</t>
    <rPh sb="0" eb="2">
      <t>カイガ</t>
    </rPh>
    <phoneticPr fontId="10"/>
  </si>
  <si>
    <t>考古資料</t>
    <rPh sb="0" eb="2">
      <t>コウコ</t>
    </rPh>
    <rPh sb="2" eb="4">
      <t>シリョウ</t>
    </rPh>
    <phoneticPr fontId="10"/>
  </si>
  <si>
    <t>建造物</t>
    <rPh sb="0" eb="3">
      <t>ケンゾウブツ</t>
    </rPh>
    <phoneticPr fontId="10"/>
  </si>
  <si>
    <t>彫刻</t>
    <rPh sb="0" eb="2">
      <t>チョウコク</t>
    </rPh>
    <phoneticPr fontId="10"/>
  </si>
  <si>
    <t>工芸品</t>
    <rPh sb="0" eb="3">
      <t>コウゲイヒン</t>
    </rPh>
    <phoneticPr fontId="10"/>
  </si>
  <si>
    <t>書跡</t>
    <rPh sb="0" eb="2">
      <t>ショセキ</t>
    </rPh>
    <phoneticPr fontId="10"/>
  </si>
  <si>
    <t>歴史資料</t>
    <rPh sb="0" eb="2">
      <t>レキシ</t>
    </rPh>
    <rPh sb="2" eb="4">
      <t>シリョウ</t>
    </rPh>
    <phoneticPr fontId="10"/>
  </si>
  <si>
    <t>古文書</t>
    <rPh sb="0" eb="3">
      <t>コモンジョ</t>
    </rPh>
    <phoneticPr fontId="10"/>
  </si>
  <si>
    <t>工芸・考古資料</t>
    <rPh sb="0" eb="2">
      <t>コウゲイ</t>
    </rPh>
    <rPh sb="3" eb="5">
      <t>コウコ</t>
    </rPh>
    <rPh sb="5" eb="7">
      <t>シリョウ</t>
    </rPh>
    <phoneticPr fontId="10"/>
  </si>
  <si>
    <t>彫刻・建造物</t>
    <rPh sb="0" eb="2">
      <t>チョウコク</t>
    </rPh>
    <rPh sb="3" eb="6">
      <t>ケンゾウブツ</t>
    </rPh>
    <phoneticPr fontId="10"/>
  </si>
  <si>
    <t>国</t>
    <rPh sb="0" eb="1">
      <t>クニ</t>
    </rPh>
    <phoneticPr fontId="10"/>
  </si>
  <si>
    <t>県</t>
    <rPh sb="0" eb="1">
      <t>ケン</t>
    </rPh>
    <phoneticPr fontId="10"/>
  </si>
  <si>
    <t>総数</t>
    <rPh sb="0" eb="2">
      <t>ソウスウ</t>
    </rPh>
    <phoneticPr fontId="10"/>
  </si>
  <si>
    <t>-</t>
  </si>
  <si>
    <t>②</t>
    <phoneticPr fontId="8"/>
  </si>
  <si>
    <t>①</t>
    <phoneticPr fontId="8"/>
  </si>
  <si>
    <t>①</t>
    <phoneticPr fontId="8"/>
  </si>
  <si>
    <t>④</t>
    <phoneticPr fontId="8"/>
  </si>
  <si>
    <t>…</t>
    <phoneticPr fontId="8"/>
  </si>
  <si>
    <t>①</t>
    <phoneticPr fontId="8"/>
  </si>
  <si>
    <t>…</t>
    <phoneticPr fontId="8"/>
  </si>
  <si>
    <t>⑧</t>
    <phoneticPr fontId="8"/>
  </si>
  <si>
    <t>②</t>
    <phoneticPr fontId="8"/>
  </si>
  <si>
    <t>③</t>
    <phoneticPr fontId="8"/>
  </si>
  <si>
    <t>１</t>
    <phoneticPr fontId="8"/>
  </si>
  <si>
    <t>鳥取市</t>
    <rPh sb="0" eb="3">
      <t>ト</t>
    </rPh>
    <phoneticPr fontId="10"/>
  </si>
  <si>
    <t>Ａ</t>
    <phoneticPr fontId="10"/>
  </si>
  <si>
    <t>Ｂ</t>
    <phoneticPr fontId="10"/>
  </si>
  <si>
    <t>ＡＢ</t>
    <phoneticPr fontId="10"/>
  </si>
  <si>
    <t>ｃ</t>
    <phoneticPr fontId="10"/>
  </si>
  <si>
    <t>ＡＢｃ</t>
    <phoneticPr fontId="10"/>
  </si>
  <si>
    <t>ⅲ</t>
    <phoneticPr fontId="10"/>
  </si>
  <si>
    <t>１</t>
  </si>
  <si>
    <t>２</t>
    <phoneticPr fontId="8"/>
  </si>
  <si>
    <t>米子市</t>
    <rPh sb="0" eb="3">
      <t>ヨ</t>
    </rPh>
    <phoneticPr fontId="10"/>
  </si>
  <si>
    <t>ＣＤ</t>
    <phoneticPr fontId="10"/>
  </si>
  <si>
    <t>ＣＤ</t>
    <phoneticPr fontId="10"/>
  </si>
  <si>
    <t xml:space="preserve"> </t>
    <phoneticPr fontId="10"/>
  </si>
  <si>
    <t>ｄ</t>
    <phoneticPr fontId="10"/>
  </si>
  <si>
    <t>ｂ</t>
    <phoneticPr fontId="10"/>
  </si>
  <si>
    <t>ｂｄ</t>
    <phoneticPr fontId="10"/>
  </si>
  <si>
    <t>ＣＤｂｄ</t>
    <phoneticPr fontId="10"/>
  </si>
  <si>
    <t>ⅱ</t>
    <phoneticPr fontId="10"/>
  </si>
  <si>
    <t>２</t>
  </si>
  <si>
    <t>３</t>
    <phoneticPr fontId="8"/>
  </si>
  <si>
    <t>倉吉市</t>
    <rPh sb="0" eb="3">
      <t>ク</t>
    </rPh>
    <phoneticPr fontId="10"/>
  </si>
  <si>
    <t>ａ</t>
    <phoneticPr fontId="10"/>
  </si>
  <si>
    <t>ａ</t>
    <phoneticPr fontId="10"/>
  </si>
  <si>
    <t>ⅰ</t>
    <phoneticPr fontId="10"/>
  </si>
  <si>
    <t>３</t>
  </si>
  <si>
    <t>４</t>
    <phoneticPr fontId="8"/>
  </si>
  <si>
    <t>境港市</t>
    <rPh sb="0" eb="3">
      <t>サ</t>
    </rPh>
    <phoneticPr fontId="10"/>
  </si>
  <si>
    <t>Ｃ</t>
    <phoneticPr fontId="10"/>
  </si>
  <si>
    <t xml:space="preserve"> </t>
    <phoneticPr fontId="10"/>
  </si>
  <si>
    <t>ｂ</t>
    <phoneticPr fontId="10"/>
  </si>
  <si>
    <t>Ｃｂ</t>
    <phoneticPr fontId="10"/>
  </si>
  <si>
    <t>1,ⅱ</t>
    <phoneticPr fontId="10"/>
  </si>
  <si>
    <t>４</t>
  </si>
  <si>
    <t>５</t>
    <phoneticPr fontId="8"/>
  </si>
  <si>
    <t>岩美町</t>
    <rPh sb="0" eb="3">
      <t>イ</t>
    </rPh>
    <phoneticPr fontId="10"/>
  </si>
  <si>
    <t>Ｃ</t>
    <phoneticPr fontId="10"/>
  </si>
  <si>
    <t>Ｂ</t>
    <phoneticPr fontId="10"/>
  </si>
  <si>
    <t>ＢＣ</t>
    <phoneticPr fontId="10"/>
  </si>
  <si>
    <t>ＢＣ</t>
    <phoneticPr fontId="10"/>
  </si>
  <si>
    <t>５</t>
  </si>
  <si>
    <t>６</t>
    <phoneticPr fontId="8"/>
  </si>
  <si>
    <t>若桜町</t>
    <rPh sb="0" eb="3">
      <t>ワ</t>
    </rPh>
    <phoneticPr fontId="10"/>
  </si>
  <si>
    <t>６</t>
  </si>
  <si>
    <t>７</t>
    <phoneticPr fontId="8"/>
  </si>
  <si>
    <t>智頭町</t>
    <rPh sb="0" eb="3">
      <t>チ</t>
    </rPh>
    <phoneticPr fontId="10"/>
  </si>
  <si>
    <t>ⅲ</t>
    <phoneticPr fontId="10"/>
  </si>
  <si>
    <t>７</t>
  </si>
  <si>
    <t>８</t>
    <phoneticPr fontId="8"/>
  </si>
  <si>
    <t>八頭町</t>
    <rPh sb="0" eb="2">
      <t>ハチトウ</t>
    </rPh>
    <rPh sb="2" eb="3">
      <t>マチ</t>
    </rPh>
    <phoneticPr fontId="10"/>
  </si>
  <si>
    <t>ｃ</t>
    <phoneticPr fontId="10"/>
  </si>
  <si>
    <t>８</t>
  </si>
  <si>
    <t>９</t>
    <phoneticPr fontId="8"/>
  </si>
  <si>
    <t>三朝町</t>
    <rPh sb="0" eb="3">
      <t>ミ</t>
    </rPh>
    <phoneticPr fontId="10"/>
  </si>
  <si>
    <t>ａ</t>
    <phoneticPr fontId="10"/>
  </si>
  <si>
    <t>９</t>
  </si>
  <si>
    <t>10</t>
    <phoneticPr fontId="8"/>
  </si>
  <si>
    <t>湯梨浜町</t>
    <rPh sb="0" eb="1">
      <t>ユ</t>
    </rPh>
    <rPh sb="1" eb="2">
      <t>ナシ</t>
    </rPh>
    <rPh sb="2" eb="3">
      <t>ハマ</t>
    </rPh>
    <rPh sb="3" eb="4">
      <t>マチ</t>
    </rPh>
    <phoneticPr fontId="10"/>
  </si>
  <si>
    <t>Ｃ</t>
    <phoneticPr fontId="10"/>
  </si>
  <si>
    <t>10</t>
  </si>
  <si>
    <t>11</t>
  </si>
  <si>
    <t>琴浦町</t>
    <rPh sb="0" eb="3">
      <t>コトウラチョウ</t>
    </rPh>
    <phoneticPr fontId="10"/>
  </si>
  <si>
    <t>Ｃ</t>
    <phoneticPr fontId="10"/>
  </si>
  <si>
    <t>ⅰ</t>
    <phoneticPr fontId="10"/>
  </si>
  <si>
    <t>12</t>
  </si>
  <si>
    <t>北栄町</t>
    <rPh sb="0" eb="1">
      <t>キタ</t>
    </rPh>
    <rPh sb="1" eb="2">
      <t>サカエ</t>
    </rPh>
    <rPh sb="2" eb="3">
      <t>マチ</t>
    </rPh>
    <phoneticPr fontId="10"/>
  </si>
  <si>
    <t>Ｃ</t>
    <phoneticPr fontId="10"/>
  </si>
  <si>
    <t>13</t>
  </si>
  <si>
    <t>日吉津村</t>
    <rPh sb="0" eb="4">
      <t>ヒ</t>
    </rPh>
    <phoneticPr fontId="10"/>
  </si>
  <si>
    <t>14</t>
  </si>
  <si>
    <t>大山町</t>
    <rPh sb="0" eb="3">
      <t>ダ</t>
    </rPh>
    <phoneticPr fontId="10"/>
  </si>
  <si>
    <t>Ｄ</t>
    <phoneticPr fontId="10"/>
  </si>
  <si>
    <t>Ａ</t>
    <phoneticPr fontId="10"/>
  </si>
  <si>
    <t>ＡＤ</t>
    <phoneticPr fontId="10"/>
  </si>
  <si>
    <t>ＡＤ</t>
    <phoneticPr fontId="10"/>
  </si>
  <si>
    <t>ⅰ</t>
    <phoneticPr fontId="10"/>
  </si>
  <si>
    <t>15</t>
    <phoneticPr fontId="8"/>
  </si>
  <si>
    <t>南部町</t>
    <rPh sb="0" eb="2">
      <t>ナンブ</t>
    </rPh>
    <rPh sb="2" eb="3">
      <t>チョウ</t>
    </rPh>
    <phoneticPr fontId="10"/>
  </si>
  <si>
    <t>ⅱ</t>
    <phoneticPr fontId="10"/>
  </si>
  <si>
    <t>15</t>
  </si>
  <si>
    <t>16</t>
  </si>
  <si>
    <t>伯耆町</t>
    <rPh sb="0" eb="2">
      <t>ホウキ</t>
    </rPh>
    <rPh sb="2" eb="3">
      <t>チョウ</t>
    </rPh>
    <phoneticPr fontId="10"/>
  </si>
  <si>
    <t>17</t>
  </si>
  <si>
    <t>日南町</t>
    <rPh sb="0" eb="3">
      <t>ニ</t>
    </rPh>
    <phoneticPr fontId="10"/>
  </si>
  <si>
    <t>18</t>
  </si>
  <si>
    <t>日野町</t>
    <rPh sb="0" eb="3">
      <t>ヒ</t>
    </rPh>
    <phoneticPr fontId="10"/>
  </si>
  <si>
    <t>19</t>
  </si>
  <si>
    <t>江府町</t>
    <rPh sb="0" eb="3">
      <t>コ</t>
    </rPh>
    <phoneticPr fontId="10"/>
  </si>
  <si>
    <t>20</t>
    <phoneticPr fontId="8"/>
  </si>
  <si>
    <t>鳥取県</t>
    <rPh sb="0" eb="3">
      <t>トットリケン</t>
    </rPh>
    <phoneticPr fontId="10"/>
  </si>
  <si>
    <t>20</t>
  </si>
  <si>
    <t>21</t>
    <phoneticPr fontId="8"/>
  </si>
  <si>
    <t>地域を定めず</t>
    <rPh sb="0" eb="2">
      <t>チイキ</t>
    </rPh>
    <rPh sb="3" eb="4">
      <t>サダ</t>
    </rPh>
    <phoneticPr fontId="10"/>
  </si>
  <si>
    <t>21</t>
  </si>
  <si>
    <t>（注）１　一覧中のアルファベットは、複数の市町村にまたがるものを示す。（指定順）</t>
    <rPh sb="1" eb="2">
      <t>チュウ</t>
    </rPh>
    <rPh sb="5" eb="7">
      <t>イチラン</t>
    </rPh>
    <rPh sb="7" eb="8">
      <t>チュウ</t>
    </rPh>
    <rPh sb="18" eb="20">
      <t>フクスウ</t>
    </rPh>
    <rPh sb="21" eb="24">
      <t>シチョウソン</t>
    </rPh>
    <rPh sb="32" eb="33">
      <t>シメ</t>
    </rPh>
    <rPh sb="36" eb="39">
      <t>シテイジュン</t>
    </rPh>
    <phoneticPr fontId="10"/>
  </si>
  <si>
    <t>　　　・国指定</t>
    <rPh sb="4" eb="5">
      <t>クニ</t>
    </rPh>
    <rPh sb="5" eb="7">
      <t>シテイ</t>
    </rPh>
    <phoneticPr fontId="10"/>
  </si>
  <si>
    <t>　　　　　　Ａ：ハマナス自生南限地帯（鳥取市、大山町（旧中山町））２カ所で指定物件としては１件。</t>
    <rPh sb="12" eb="14">
      <t>ジセイ</t>
    </rPh>
    <rPh sb="14" eb="16">
      <t>ナンゲン</t>
    </rPh>
    <rPh sb="16" eb="18">
      <t>チタイ</t>
    </rPh>
    <rPh sb="19" eb="22">
      <t>ト</t>
    </rPh>
    <rPh sb="23" eb="26">
      <t>ダイセンチョウ</t>
    </rPh>
    <rPh sb="27" eb="28">
      <t>キュウ</t>
    </rPh>
    <rPh sb="34" eb="36">
      <t>カショ</t>
    </rPh>
    <rPh sb="37" eb="39">
      <t>シテイ</t>
    </rPh>
    <rPh sb="39" eb="41">
      <t>ブッケン</t>
    </rPh>
    <rPh sb="46" eb="47">
      <t>ケン</t>
    </rPh>
    <phoneticPr fontId="10"/>
  </si>
  <si>
    <t>　　　　　　Ｂ：因幡の菖蒲綱（鳥取市青谷町、鳥取市気高町宝木、水尻、岩美町）４カ所で指定物件としては１件。</t>
    <rPh sb="8" eb="10">
      <t>イナバ</t>
    </rPh>
    <rPh sb="11" eb="13">
      <t>ショウブ</t>
    </rPh>
    <rPh sb="13" eb="14">
      <t>ツナ</t>
    </rPh>
    <rPh sb="15" eb="18">
      <t>トットリシ</t>
    </rPh>
    <rPh sb="22" eb="25">
      <t>トットリシ</t>
    </rPh>
    <rPh sb="28" eb="29">
      <t>ホウ</t>
    </rPh>
    <rPh sb="29" eb="30">
      <t>キ</t>
    </rPh>
    <rPh sb="31" eb="32">
      <t>ミズ</t>
    </rPh>
    <rPh sb="32" eb="33">
      <t>シリ</t>
    </rPh>
    <rPh sb="34" eb="37">
      <t>イ</t>
    </rPh>
    <rPh sb="39" eb="41">
      <t>カショ</t>
    </rPh>
    <rPh sb="42" eb="44">
      <t>シテイ</t>
    </rPh>
    <rPh sb="44" eb="46">
      <t>ブッケン</t>
    </rPh>
    <rPh sb="51" eb="52">
      <t>ケン</t>
    </rPh>
    <phoneticPr fontId="10"/>
  </si>
  <si>
    <t>　　　　　　Ｃ：鳥取藩台場跡（米子市（旧淀江町）、境港市、岩美町、湯梨浜町、北栄（旧大栄）町）５カ所で指定物件としては１件。</t>
    <rPh sb="8" eb="10">
      <t>トットリ</t>
    </rPh>
    <rPh sb="10" eb="11">
      <t>ハン</t>
    </rPh>
    <rPh sb="11" eb="13">
      <t>ダイバ</t>
    </rPh>
    <rPh sb="13" eb="14">
      <t>アト</t>
    </rPh>
    <rPh sb="25" eb="28">
      <t>サカイミナトシ</t>
    </rPh>
    <rPh sb="38" eb="39">
      <t>キタ</t>
    </rPh>
    <rPh sb="41" eb="42">
      <t>キュウ</t>
    </rPh>
    <rPh sb="42" eb="44">
      <t>ダイエイ</t>
    </rPh>
    <rPh sb="48" eb="50">
      <t>カショ</t>
    </rPh>
    <rPh sb="51" eb="53">
      <t>シテイ</t>
    </rPh>
    <rPh sb="53" eb="55">
      <t>ブッケン</t>
    </rPh>
    <rPh sb="60" eb="61">
      <t>ケン</t>
    </rPh>
    <phoneticPr fontId="10"/>
  </si>
  <si>
    <t>　　　　　　Ｄ：妻木晩田遺跡（米子市（旧淀江町）、大山町）２カ所で指定物件としては１件。</t>
    <rPh sb="8" eb="14">
      <t>ム</t>
    </rPh>
    <rPh sb="15" eb="18">
      <t>ヨナゴシ</t>
    </rPh>
    <rPh sb="19" eb="20">
      <t>キュウ</t>
    </rPh>
    <rPh sb="25" eb="28">
      <t>ダ</t>
    </rPh>
    <rPh sb="30" eb="32">
      <t>カショ</t>
    </rPh>
    <rPh sb="33" eb="35">
      <t>シテイ</t>
    </rPh>
    <rPh sb="35" eb="37">
      <t>ブッケン</t>
    </rPh>
    <rPh sb="42" eb="43">
      <t>ケン</t>
    </rPh>
    <phoneticPr fontId="10"/>
  </si>
  <si>
    <t>　　　・県指定</t>
    <rPh sb="4" eb="7">
      <t>ケンシテイ</t>
    </rPh>
    <phoneticPr fontId="10"/>
  </si>
  <si>
    <t>　　　　　　ａ：さいとりさし（三朝町、倉吉市（旧関金町））２件で指定物件としては１件。　</t>
    <rPh sb="15" eb="18">
      <t>ミ</t>
    </rPh>
    <rPh sb="19" eb="22">
      <t>クラヨシシ</t>
    </rPh>
    <rPh sb="23" eb="24">
      <t>キュウ</t>
    </rPh>
    <rPh sb="24" eb="27">
      <t>セ</t>
    </rPh>
    <rPh sb="30" eb="31">
      <t>ケン</t>
    </rPh>
    <rPh sb="32" eb="34">
      <t>シテイ</t>
    </rPh>
    <rPh sb="34" eb="36">
      <t>ブッケン</t>
    </rPh>
    <rPh sb="41" eb="42">
      <t>ケン</t>
    </rPh>
    <phoneticPr fontId="10"/>
  </si>
  <si>
    <t>　　　　　　ｂ：弓浜絣（米子市、境港市）。</t>
    <rPh sb="8" eb="9">
      <t>ユミ</t>
    </rPh>
    <rPh sb="9" eb="10">
      <t>ハマ</t>
    </rPh>
    <rPh sb="10" eb="11">
      <t>カスリ</t>
    </rPh>
    <rPh sb="12" eb="15">
      <t>ヨ</t>
    </rPh>
    <rPh sb="16" eb="19">
      <t>サ</t>
    </rPh>
    <phoneticPr fontId="10"/>
  </si>
  <si>
    <t xml:space="preserve"> 　　 　　　ｃ：和奈見と塩上の枕状溶岩(鳥取市、八頭町）２ヶ所で指定物件としては１件</t>
    <rPh sb="9" eb="12">
      <t>ワナミ</t>
    </rPh>
    <rPh sb="13" eb="14">
      <t>シオ</t>
    </rPh>
    <rPh sb="14" eb="15">
      <t>ウエ</t>
    </rPh>
    <rPh sb="16" eb="17">
      <t>マクラ</t>
    </rPh>
    <rPh sb="17" eb="18">
      <t>ジョウ</t>
    </rPh>
    <rPh sb="18" eb="20">
      <t>ヨウガン</t>
    </rPh>
    <rPh sb="21" eb="24">
      <t>トットリシ</t>
    </rPh>
    <rPh sb="25" eb="28">
      <t>ヤズチョウ</t>
    </rPh>
    <rPh sb="31" eb="32">
      <t>ショ</t>
    </rPh>
    <rPh sb="33" eb="35">
      <t>シテイ</t>
    </rPh>
    <rPh sb="35" eb="37">
      <t>ブッケン</t>
    </rPh>
    <rPh sb="42" eb="43">
      <t>ケン</t>
    </rPh>
    <phoneticPr fontId="10"/>
  </si>
  <si>
    <t>　　　 　   ｄ：旧日ノ丸自動車法勝寺鉄道車両（米子市道笑町、南部町法勝寺）２ヶ所で指定物件としては１件</t>
    <rPh sb="10" eb="11">
      <t>キュウ</t>
    </rPh>
    <rPh sb="11" eb="12">
      <t>ヒ</t>
    </rPh>
    <rPh sb="13" eb="14">
      <t>マル</t>
    </rPh>
    <rPh sb="14" eb="17">
      <t>ジドウシャ</t>
    </rPh>
    <rPh sb="17" eb="20">
      <t>ホッショウジ</t>
    </rPh>
    <rPh sb="20" eb="22">
      <t>テツドウ</t>
    </rPh>
    <rPh sb="22" eb="24">
      <t>シャリョウ</t>
    </rPh>
    <rPh sb="25" eb="28">
      <t>ヨナゴシ</t>
    </rPh>
    <rPh sb="28" eb="31">
      <t>ドウショウマチ</t>
    </rPh>
    <rPh sb="32" eb="35">
      <t>ナンブチョウ</t>
    </rPh>
    <rPh sb="35" eb="38">
      <t>ホッショウジ</t>
    </rPh>
    <rPh sb="41" eb="42">
      <t>ショ</t>
    </rPh>
    <rPh sb="43" eb="45">
      <t>シテイ</t>
    </rPh>
    <rPh sb="45" eb="47">
      <t>ブッケン</t>
    </rPh>
    <rPh sb="52" eb="53">
      <t>ケン</t>
    </rPh>
    <phoneticPr fontId="10"/>
  </si>
  <si>
    <t>　　　・その他</t>
    <rPh sb="6" eb="7">
      <t>タ</t>
    </rPh>
    <phoneticPr fontId="10"/>
  </si>
  <si>
    <t>　　　　　　ⅰ：大山道（川床道、横手道として３地域で１件）</t>
    <rPh sb="8" eb="10">
      <t>ダイセン</t>
    </rPh>
    <rPh sb="10" eb="11">
      <t>ミチ</t>
    </rPh>
    <rPh sb="12" eb="13">
      <t>カワ</t>
    </rPh>
    <rPh sb="13" eb="14">
      <t>ユカ</t>
    </rPh>
    <rPh sb="14" eb="15">
      <t>ミチ</t>
    </rPh>
    <rPh sb="16" eb="18">
      <t>ヨコテ</t>
    </rPh>
    <rPh sb="18" eb="19">
      <t>ミチ</t>
    </rPh>
    <rPh sb="23" eb="25">
      <t>チイキ</t>
    </rPh>
    <rPh sb="27" eb="28">
      <t>ケン</t>
    </rPh>
    <phoneticPr fontId="10"/>
  </si>
  <si>
    <t>　　　　　　ⅱ：弓浜半島のトンド（米子市、境港市、南部町、伯耆町）４地域で選択物件としては１件。</t>
    <phoneticPr fontId="10"/>
  </si>
  <si>
    <t>　　　　　　ⅲ：花籠祭（鳥取市、智頭市、八頭町）３地域で選択物件としては１件。</t>
    <rPh sb="8" eb="9">
      <t>ハナ</t>
    </rPh>
    <rPh sb="9" eb="10">
      <t>カゴ</t>
    </rPh>
    <rPh sb="10" eb="11">
      <t>マツ</t>
    </rPh>
    <rPh sb="12" eb="14">
      <t>トットリ</t>
    </rPh>
    <rPh sb="16" eb="18">
      <t>チヅ</t>
    </rPh>
    <rPh sb="20" eb="21">
      <t>ハチ</t>
    </rPh>
    <rPh sb="21" eb="22">
      <t>アタマ</t>
    </rPh>
    <phoneticPr fontId="10"/>
  </si>
  <si>
    <t>　　　２（国指定天然記念物）ハマナス自生南限地帯は茨城県とあわせて１件。</t>
    <rPh sb="5" eb="6">
      <t>クニ</t>
    </rPh>
    <rPh sb="6" eb="8">
      <t>シテイ</t>
    </rPh>
    <rPh sb="8" eb="10">
      <t>テンネン</t>
    </rPh>
    <rPh sb="10" eb="13">
      <t>キネンブツ</t>
    </rPh>
    <rPh sb="18" eb="20">
      <t>ジセイ</t>
    </rPh>
    <rPh sb="20" eb="22">
      <t>ナンゲン</t>
    </rPh>
    <rPh sb="22" eb="24">
      <t>チタイ</t>
    </rPh>
    <rPh sb="25" eb="28">
      <t>イバラキケン</t>
    </rPh>
    <rPh sb="34" eb="35">
      <t>ケン</t>
    </rPh>
    <phoneticPr fontId="10"/>
  </si>
  <si>
    <t>　　　３（国選択）出雲・伯耆の荒神祭は島根県とあわせて１件。</t>
    <rPh sb="5" eb="6">
      <t>クニ</t>
    </rPh>
    <rPh sb="6" eb="8">
      <t>センタク</t>
    </rPh>
    <rPh sb="9" eb="11">
      <t>イズモ</t>
    </rPh>
    <rPh sb="12" eb="14">
      <t>ホウキ</t>
    </rPh>
    <rPh sb="15" eb="17">
      <t>コウジン</t>
    </rPh>
    <rPh sb="17" eb="18">
      <t>サイ</t>
    </rPh>
    <rPh sb="19" eb="21">
      <t>シマネ</t>
    </rPh>
    <rPh sb="21" eb="22">
      <t>ケン</t>
    </rPh>
    <rPh sb="28" eb="29">
      <t>ケン</t>
    </rPh>
    <phoneticPr fontId="10"/>
  </si>
  <si>
    <t>　　　４　市町村指定数は平成２７年５月１日現在。</t>
    <rPh sb="5" eb="8">
      <t>シチョウソン</t>
    </rPh>
    <rPh sb="8" eb="10">
      <t>シテイ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phoneticPr fontId="10"/>
  </si>
  <si>
    <t>　　　５　埋蔵文化財数は平成１９年１２月３１日現在。</t>
    <rPh sb="5" eb="7">
      <t>マイゾウ</t>
    </rPh>
    <rPh sb="7" eb="10">
      <t>ブンカザイ</t>
    </rPh>
    <rPh sb="10" eb="11">
      <t>スウ</t>
    </rPh>
    <rPh sb="12" eb="14">
      <t>ヘイセイ</t>
    </rPh>
    <rPh sb="16" eb="17">
      <t>ネン</t>
    </rPh>
    <rPh sb="19" eb="20">
      <t>ガツ</t>
    </rPh>
    <rPh sb="22" eb="23">
      <t>ニチ</t>
    </rPh>
    <rPh sb="23" eb="25">
      <t>ゲンザイ</t>
    </rPh>
    <phoneticPr fontId="10"/>
  </si>
  <si>
    <t>　　　６　無形文化財数は認定者数を示す。</t>
    <rPh sb="5" eb="7">
      <t>ムケイ</t>
    </rPh>
    <rPh sb="7" eb="10">
      <t>ブンカザイ</t>
    </rPh>
    <rPh sb="10" eb="11">
      <t>スウ</t>
    </rPh>
    <rPh sb="12" eb="15">
      <t>ニンテイシャ</t>
    </rPh>
    <rPh sb="15" eb="16">
      <t>スウ</t>
    </rPh>
    <rPh sb="17" eb="18">
      <t>シメ</t>
    </rPh>
    <phoneticPr fontId="10"/>
  </si>
  <si>
    <t>　　　７　動産の所在地の件数は、届出されている所有者住所地を計上。</t>
    <rPh sb="5" eb="7">
      <t>ドウサン</t>
    </rPh>
    <rPh sb="8" eb="11">
      <t>ショザイチ</t>
    </rPh>
    <rPh sb="12" eb="14">
      <t>ケンスウ</t>
    </rPh>
    <rPh sb="16" eb="17">
      <t>トド</t>
    </rPh>
    <rPh sb="17" eb="18">
      <t>デ</t>
    </rPh>
    <rPh sb="23" eb="25">
      <t>ショユウ</t>
    </rPh>
    <rPh sb="25" eb="26">
      <t>シャ</t>
    </rPh>
    <rPh sb="26" eb="28">
      <t>ジュウショ</t>
    </rPh>
    <rPh sb="28" eb="29">
      <t>チ</t>
    </rPh>
    <rPh sb="30" eb="32">
      <t>ケイジョウ</t>
    </rPh>
    <phoneticPr fontId="10"/>
  </si>
  <si>
    <t>資料：県教育委員会文化財課「市町村別指定（選定）文化財件数一覧」</t>
    <rPh sb="0" eb="2">
      <t>シリョウ</t>
    </rPh>
    <rPh sb="3" eb="4">
      <t>ケン</t>
    </rPh>
    <rPh sb="4" eb="6">
      <t>キョウイク</t>
    </rPh>
    <rPh sb="6" eb="9">
      <t>イインカイ</t>
    </rPh>
    <rPh sb="9" eb="11">
      <t>ブンカ</t>
    </rPh>
    <rPh sb="11" eb="12">
      <t>ザイ</t>
    </rPh>
    <rPh sb="12" eb="13">
      <t>カ</t>
    </rPh>
    <rPh sb="14" eb="17">
      <t>シチョウソン</t>
    </rPh>
    <rPh sb="17" eb="18">
      <t>ベツ</t>
    </rPh>
    <rPh sb="18" eb="20">
      <t>シテイ</t>
    </rPh>
    <rPh sb="21" eb="23">
      <t>センテイ</t>
    </rPh>
    <rPh sb="24" eb="26">
      <t>ブンカ</t>
    </rPh>
    <rPh sb="26" eb="27">
      <t>ザイ</t>
    </rPh>
    <rPh sb="27" eb="29">
      <t>ケンスウ</t>
    </rPh>
    <rPh sb="29" eb="31">
      <t>イチラン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</si>
</sst>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_ * #\ ###\ ###\ ##0_ ;_ * \△#\ ###\ ###\ ##0_ ;_ * &quot;-&quot;_ ;_ @_ 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rgb="FF0000FF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justifyLastLine="1" shrinkToFit="1"/>
    </xf>
    <xf numFmtId="0" fontId="7" fillId="0" borderId="2" xfId="0" applyFont="1" applyFill="1" applyBorder="1" applyAlignment="1">
      <alignment horizontal="distributed" vertical="center" justifyLastLine="1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distributed" textRotation="255" indent="1" shrinkToFit="1"/>
    </xf>
    <xf numFmtId="0" fontId="7" fillId="0" borderId="6" xfId="0" applyFont="1" applyFill="1" applyBorder="1" applyAlignment="1">
      <alignment horizontal="center" vertical="distributed" textRotation="255" indent="1" shrinkToFit="1"/>
    </xf>
    <xf numFmtId="0" fontId="7" fillId="0" borderId="1" xfId="0" applyFont="1" applyFill="1" applyBorder="1" applyAlignment="1">
      <alignment horizontal="center" vertical="distributed" textRotation="255" indent="1" shrinkToFit="1"/>
    </xf>
    <xf numFmtId="0" fontId="7" fillId="0" borderId="2" xfId="0" applyFont="1" applyFill="1" applyBorder="1" applyAlignment="1">
      <alignment horizontal="center" vertical="distributed" textRotation="255" inden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distributed" vertical="center" textRotation="255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 justifyLastLine="1" shrinkToFit="1"/>
    </xf>
    <xf numFmtId="0" fontId="7" fillId="0" borderId="8" xfId="0" applyFont="1" applyFill="1" applyBorder="1" applyAlignment="1">
      <alignment horizontal="distributed" vertical="center" justifyLastLine="1" shrinkToFit="1"/>
    </xf>
    <xf numFmtId="0" fontId="7" fillId="0" borderId="9" xfId="0" applyFont="1" applyFill="1" applyBorder="1" applyAlignment="1">
      <alignment horizontal="distributed" vertical="center" justifyLastLine="1" shrinkToFit="1"/>
    </xf>
    <xf numFmtId="0" fontId="7" fillId="0" borderId="10" xfId="0" applyFont="1" applyFill="1" applyBorder="1" applyAlignment="1">
      <alignment horizontal="distributed" vertical="center" justifyLastLine="1" shrinkToFit="1"/>
    </xf>
    <xf numFmtId="0" fontId="7" fillId="0" borderId="10" xfId="0" applyFont="1" applyFill="1" applyBorder="1" applyAlignment="1">
      <alignment horizontal="center" vertical="distributed" textRotation="255" indent="1" shrinkToFit="1"/>
    </xf>
    <xf numFmtId="0" fontId="7" fillId="0" borderId="11" xfId="0" applyFont="1" applyFill="1" applyBorder="1" applyAlignment="1">
      <alignment horizontal="center" vertical="distributed" textRotation="255" shrinkToFit="1"/>
    </xf>
    <xf numFmtId="0" fontId="7" fillId="0" borderId="10" xfId="0" applyFont="1" applyFill="1" applyBorder="1" applyAlignment="1">
      <alignment horizontal="center" vertical="center" textRotation="255" shrinkToFit="1"/>
    </xf>
    <xf numFmtId="0" fontId="7" fillId="0" borderId="10" xfId="0" applyFont="1" applyFill="1" applyBorder="1" applyAlignment="1">
      <alignment horizontal="center" vertical="distributed" textRotation="255" shrinkToFit="1"/>
    </xf>
    <xf numFmtId="0" fontId="11" fillId="0" borderId="10" xfId="0" applyFont="1" applyFill="1" applyBorder="1" applyAlignment="1">
      <alignment horizontal="center" vertical="distributed" textRotation="255" shrinkToFit="1"/>
    </xf>
    <xf numFmtId="0" fontId="7" fillId="0" borderId="11" xfId="0" applyFont="1" applyFill="1" applyBorder="1" applyAlignment="1">
      <alignment horizontal="center" vertical="center" textRotation="255" shrinkToFit="1"/>
    </xf>
    <xf numFmtId="0" fontId="7" fillId="0" borderId="12" xfId="0" applyFont="1" applyFill="1" applyBorder="1" applyAlignment="1">
      <alignment horizontal="center" vertical="distributed" textRotation="255" indent="1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vertical="distributed" textRotation="255" indent="1" shrinkToFit="1"/>
    </xf>
    <xf numFmtId="0" fontId="7" fillId="0" borderId="13" xfId="0" applyFont="1" applyFill="1" applyBorder="1" applyAlignment="1">
      <alignment horizontal="center" vertical="distributed" textRotation="255" indent="1" shrinkToFit="1"/>
    </xf>
    <xf numFmtId="0" fontId="7" fillId="0" borderId="14" xfId="0" applyFont="1" applyFill="1" applyBorder="1" applyAlignment="1">
      <alignment horizontal="center" vertical="distributed" textRotation="255" indent="1" shrinkToFit="1"/>
    </xf>
    <xf numFmtId="0" fontId="7" fillId="0" borderId="13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7" fillId="0" borderId="14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distributed" textRotation="255" indent="1" shrinkToFit="1"/>
    </xf>
    <xf numFmtId="0" fontId="7" fillId="0" borderId="0" xfId="0" applyFont="1" applyFill="1" applyBorder="1" applyAlignment="1">
      <alignment horizontal="center" vertical="distributed" textRotation="255" indent="1" shrinkToFit="1"/>
    </xf>
    <xf numFmtId="0" fontId="7" fillId="0" borderId="8" xfId="0" applyFont="1" applyFill="1" applyBorder="1" applyAlignment="1">
      <alignment horizontal="center" vertical="distributed" textRotation="255" indent="1" shrinkToFit="1"/>
    </xf>
    <xf numFmtId="0" fontId="7" fillId="0" borderId="11" xfId="0" applyNumberFormat="1" applyFont="1" applyFill="1" applyBorder="1" applyAlignment="1">
      <alignment horizontal="center" vertical="distributed" textRotation="255" indent="1" shrinkToFit="1"/>
    </xf>
    <xf numFmtId="0" fontId="7" fillId="0" borderId="13" xfId="0" applyNumberFormat="1" applyFont="1" applyFill="1" applyBorder="1" applyAlignment="1">
      <alignment horizontal="center" vertical="distributed" textRotation="255" wrapText="1"/>
    </xf>
    <xf numFmtId="0" fontId="7" fillId="0" borderId="14" xfId="0" applyNumberFormat="1" applyFont="1" applyFill="1" applyBorder="1" applyAlignment="1">
      <alignment horizontal="center" vertical="distributed" textRotation="255" wrapText="1"/>
    </xf>
    <xf numFmtId="0" fontId="7" fillId="0" borderId="11" xfId="0" applyNumberFormat="1" applyFont="1" applyFill="1" applyBorder="1" applyAlignment="1">
      <alignment horizontal="center" vertical="distributed" textRotation="255" justifyLastLine="1" shrinkToFit="1"/>
    </xf>
    <xf numFmtId="0" fontId="7" fillId="0" borderId="17" xfId="0" applyFont="1" applyFill="1" applyBorder="1" applyAlignment="1">
      <alignment horizontal="center" vertical="distributed" textRotation="255" indent="1" shrinkToFit="1"/>
    </xf>
    <xf numFmtId="0" fontId="7" fillId="0" borderId="16" xfId="0" applyFont="1" applyFill="1" applyBorder="1" applyAlignment="1">
      <alignment horizontal="distributed" vertical="center" textRotation="255" shrinkToFit="1"/>
    </xf>
    <xf numFmtId="0" fontId="7" fillId="0" borderId="9" xfId="0" applyFont="1" applyFill="1" applyBorder="1" applyAlignment="1">
      <alignment horizontal="center" vertical="distributed" textRotation="255" indent="1" shrinkToFit="1"/>
    </xf>
    <xf numFmtId="0" fontId="7" fillId="0" borderId="12" xfId="0" applyFont="1" applyFill="1" applyBorder="1" applyAlignment="1">
      <alignment horizontal="center" vertical="distributed" textRotation="255" shrinkToFit="1"/>
    </xf>
    <xf numFmtId="0" fontId="7" fillId="0" borderId="12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2" xfId="0" applyNumberFormat="1" applyFont="1" applyFill="1" applyBorder="1" applyAlignment="1">
      <alignment horizontal="center" vertical="distributed" textRotation="255" indent="1" shrinkToFit="1"/>
    </xf>
    <xf numFmtId="0" fontId="7" fillId="0" borderId="18" xfId="0" applyNumberFormat="1" applyFont="1" applyFill="1" applyBorder="1" applyAlignment="1">
      <alignment horizontal="center" vertical="distributed" textRotation="255" wrapText="1"/>
    </xf>
    <xf numFmtId="0" fontId="7" fillId="0" borderId="19" xfId="0" applyNumberFormat="1" applyFont="1" applyFill="1" applyBorder="1" applyAlignment="1">
      <alignment horizontal="center" vertical="distributed" textRotation="255" wrapText="1"/>
    </xf>
    <xf numFmtId="0" fontId="7" fillId="0" borderId="12" xfId="0" applyNumberFormat="1" applyFont="1" applyFill="1" applyBorder="1" applyAlignment="1">
      <alignment horizontal="center" vertical="distributed" textRotation="255" justifyLastLine="1" shrinkToFit="1"/>
    </xf>
    <xf numFmtId="0" fontId="7" fillId="0" borderId="20" xfId="0" applyFont="1" applyFill="1" applyBorder="1" applyAlignment="1">
      <alignment horizontal="distributed" vertical="center" justifyLastLine="1" shrinkToFit="1"/>
    </xf>
    <xf numFmtId="0" fontId="7" fillId="0" borderId="19" xfId="0" applyFont="1" applyFill="1" applyBorder="1" applyAlignment="1">
      <alignment horizontal="distributed" vertical="center" justifyLastLine="1" shrinkToFit="1"/>
    </xf>
    <xf numFmtId="0" fontId="7" fillId="0" borderId="21" xfId="0" applyFont="1" applyFill="1" applyBorder="1" applyAlignment="1">
      <alignment horizontal="center" vertical="distributed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distributed" textRotation="255" indent="1" shrinkToFit="1"/>
    </xf>
    <xf numFmtId="0" fontId="7" fillId="0" borderId="18" xfId="0" applyFont="1" applyFill="1" applyBorder="1" applyAlignment="1">
      <alignment horizontal="center" vertical="distributed" textRotation="255" indent="1" shrinkToFit="1"/>
    </xf>
    <xf numFmtId="0" fontId="7" fillId="0" borderId="19" xfId="0" applyFont="1" applyFill="1" applyBorder="1" applyAlignment="1">
      <alignment horizontal="center" vertical="distributed" textRotation="255" indent="1" shrinkToFit="1"/>
    </xf>
    <xf numFmtId="0" fontId="7" fillId="0" borderId="18" xfId="0" applyFont="1" applyFill="1" applyBorder="1" applyAlignment="1">
      <alignment horizontal="center"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19" xfId="0" applyFont="1" applyFill="1" applyBorder="1" applyAlignment="1">
      <alignment horizontal="center" vertical="center" textRotation="255" shrinkToFit="1"/>
    </xf>
    <xf numFmtId="0" fontId="7" fillId="0" borderId="20" xfId="0" applyFont="1" applyFill="1" applyBorder="1" applyAlignment="1">
      <alignment horizontal="center" vertical="distributed" textRotation="255" indent="1" shrinkToFit="1"/>
    </xf>
    <xf numFmtId="0" fontId="7" fillId="0" borderId="21" xfId="0" applyNumberFormat="1" applyFont="1" applyFill="1" applyBorder="1" applyAlignment="1">
      <alignment horizontal="center" vertical="distributed" textRotation="255" indent="1" shrinkToFit="1"/>
    </xf>
    <xf numFmtId="0" fontId="7" fillId="0" borderId="10" xfId="0" applyNumberFormat="1" applyFont="1" applyFill="1" applyBorder="1" applyAlignment="1">
      <alignment horizontal="center" vertical="center" textRotation="255" wrapText="1"/>
    </xf>
    <xf numFmtId="0" fontId="7" fillId="0" borderId="21" xfId="0" applyNumberFormat="1" applyFont="1" applyFill="1" applyBorder="1" applyAlignment="1">
      <alignment horizontal="center" vertical="distributed" textRotation="255" justifyLastLine="1" shrinkToFit="1"/>
    </xf>
    <xf numFmtId="0" fontId="7" fillId="0" borderId="18" xfId="0" applyFont="1" applyFill="1" applyBorder="1" applyAlignment="1">
      <alignment horizontal="distributed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7" fillId="0" borderId="15" xfId="0" applyNumberFormat="1" applyFont="1" applyFill="1" applyBorder="1" applyAlignment="1">
      <alignment horizontal="center" vertical="center" textRotation="255" shrinkToFit="1"/>
    </xf>
    <xf numFmtId="0" fontId="7" fillId="0" borderId="15" xfId="0" applyNumberFormat="1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176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textRotation="255"/>
    </xf>
    <xf numFmtId="176" fontId="14" fillId="0" borderId="0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49" fontId="7" fillId="0" borderId="16" xfId="0" applyNumberFormat="1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 shrinkToFit="1"/>
    </xf>
    <xf numFmtId="49" fontId="7" fillId="0" borderId="16" xfId="0" applyNumberFormat="1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distributed" vertical="center" justifyLastLine="1" shrinkToFit="1"/>
    </xf>
    <xf numFmtId="0" fontId="5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distributed" vertical="center" justifyLastLine="1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 shrinkToFit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justifyLastLine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9"/>
  <sheetViews>
    <sheetView showGridLines="0" tabSelected="1" workbookViewId="0">
      <selection activeCell="Q2" sqref="Q2"/>
    </sheetView>
  </sheetViews>
  <sheetFormatPr defaultRowHeight="11.25" x14ac:dyDescent="0.15"/>
  <cols>
    <col min="1" max="1" width="3.375" style="2" customWidth="1"/>
    <col min="2" max="2" width="10.75" style="2" customWidth="1"/>
    <col min="3" max="6" width="3.625" style="2" bestFit="1" customWidth="1"/>
    <col min="7" max="7" width="4.625" style="2" bestFit="1" customWidth="1"/>
    <col min="8" max="9" width="3.625" style="2" bestFit="1" customWidth="1"/>
    <col min="10" max="10" width="4.625" style="2" bestFit="1" customWidth="1"/>
    <col min="11" max="11" width="3.625" style="2" bestFit="1" customWidth="1"/>
    <col min="12" max="12" width="4.625" style="2" bestFit="1" customWidth="1"/>
    <col min="13" max="13" width="3.625" style="2" bestFit="1" customWidth="1"/>
    <col min="14" max="14" width="4.625" style="2" bestFit="1" customWidth="1"/>
    <col min="15" max="15" width="4.5" style="2" bestFit="1" customWidth="1"/>
    <col min="16" max="19" width="3.625" style="2" bestFit="1" customWidth="1"/>
    <col min="20" max="20" width="4.625" style="2" bestFit="1" customWidth="1"/>
    <col min="21" max="21" width="4.875" style="2" bestFit="1" customWidth="1"/>
    <col min="22" max="22" width="2.875" style="2" customWidth="1"/>
    <col min="23" max="26" width="3.625" style="2" bestFit="1" customWidth="1"/>
    <col min="27" max="27" width="5.625" style="2" bestFit="1" customWidth="1"/>
    <col min="28" max="28" width="4.875" style="2" bestFit="1" customWidth="1"/>
    <col min="29" max="29" width="4.5" style="2" bestFit="1" customWidth="1"/>
    <col min="30" max="30" width="5.5" style="2" customWidth="1"/>
    <col min="31" max="32" width="4.625" style="2" bestFit="1" customWidth="1"/>
    <col min="33" max="33" width="3.625" style="2" bestFit="1" customWidth="1"/>
    <col min="34" max="34" width="4.625" style="2" bestFit="1" customWidth="1"/>
    <col min="35" max="35" width="4.5" style="2" bestFit="1" customWidth="1"/>
    <col min="36" max="36" width="3" style="2" bestFit="1" customWidth="1"/>
    <col min="37" max="38" width="3.5" style="2" bestFit="1" customWidth="1"/>
    <col min="39" max="39" width="3" style="2" customWidth="1"/>
    <col min="40" max="40" width="4.5" style="2" bestFit="1" customWidth="1"/>
    <col min="41" max="41" width="3.625" style="2" bestFit="1" customWidth="1"/>
    <col min="42" max="42" width="4.5" style="2" bestFit="1" customWidth="1"/>
    <col min="43" max="43" width="3.5" style="2" bestFit="1" customWidth="1"/>
    <col min="44" max="44" width="4.5" style="2" bestFit="1" customWidth="1"/>
    <col min="45" max="45" width="2.625" style="2" customWidth="1"/>
    <col min="46" max="46" width="4.5" style="2" bestFit="1" customWidth="1"/>
    <col min="47" max="47" width="3.25" style="2" bestFit="1" customWidth="1"/>
    <col min="48" max="49" width="3.5" style="2" bestFit="1" customWidth="1"/>
    <col min="50" max="50" width="3.25" style="2" bestFit="1" customWidth="1"/>
    <col min="51" max="51" width="3" style="2" customWidth="1"/>
    <col min="52" max="52" width="5.5" style="2" bestFit="1" customWidth="1"/>
    <col min="53" max="54" width="6.25" style="2" bestFit="1" customWidth="1"/>
    <col min="55" max="55" width="5.5" style="2" bestFit="1" customWidth="1"/>
    <col min="56" max="56" width="8" style="2" customWidth="1"/>
    <col min="57" max="57" width="7.75" style="2" bestFit="1" customWidth="1"/>
    <col min="58" max="58" width="5.5" style="2" bestFit="1" customWidth="1"/>
    <col min="59" max="59" width="7.625" style="2" bestFit="1" customWidth="1"/>
    <col min="60" max="61" width="4.125" style="2" customWidth="1"/>
    <col min="62" max="63" width="3.5" style="2" bestFit="1" customWidth="1"/>
    <col min="64" max="64" width="4.875" style="2" customWidth="1"/>
    <col min="65" max="256" width="9" style="2"/>
    <col min="257" max="257" width="3.375" style="2" customWidth="1"/>
    <col min="258" max="258" width="10.75" style="2" customWidth="1"/>
    <col min="259" max="262" width="3.625" style="2" bestFit="1" customWidth="1"/>
    <col min="263" max="263" width="4.625" style="2" bestFit="1" customWidth="1"/>
    <col min="264" max="265" width="3.625" style="2" bestFit="1" customWidth="1"/>
    <col min="266" max="266" width="4.625" style="2" bestFit="1" customWidth="1"/>
    <col min="267" max="267" width="3.625" style="2" bestFit="1" customWidth="1"/>
    <col min="268" max="268" width="4.625" style="2" bestFit="1" customWidth="1"/>
    <col min="269" max="269" width="3.625" style="2" bestFit="1" customWidth="1"/>
    <col min="270" max="270" width="4.625" style="2" bestFit="1" customWidth="1"/>
    <col min="271" max="271" width="4.5" style="2" bestFit="1" customWidth="1"/>
    <col min="272" max="275" width="3.625" style="2" bestFit="1" customWidth="1"/>
    <col min="276" max="276" width="4.625" style="2" bestFit="1" customWidth="1"/>
    <col min="277" max="277" width="4.875" style="2" bestFit="1" customWidth="1"/>
    <col min="278" max="278" width="2.875" style="2" customWidth="1"/>
    <col min="279" max="282" width="3.625" style="2" bestFit="1" customWidth="1"/>
    <col min="283" max="283" width="5.625" style="2" bestFit="1" customWidth="1"/>
    <col min="284" max="284" width="4.875" style="2" bestFit="1" customWidth="1"/>
    <col min="285" max="285" width="4.5" style="2" bestFit="1" customWidth="1"/>
    <col min="286" max="286" width="5.5" style="2" customWidth="1"/>
    <col min="287" max="288" width="4.625" style="2" bestFit="1" customWidth="1"/>
    <col min="289" max="289" width="3.625" style="2" bestFit="1" customWidth="1"/>
    <col min="290" max="290" width="4.625" style="2" bestFit="1" customWidth="1"/>
    <col min="291" max="291" width="4.5" style="2" bestFit="1" customWidth="1"/>
    <col min="292" max="292" width="3" style="2" bestFit="1" customWidth="1"/>
    <col min="293" max="294" width="3.5" style="2" bestFit="1" customWidth="1"/>
    <col min="295" max="295" width="3" style="2" customWidth="1"/>
    <col min="296" max="296" width="4.5" style="2" bestFit="1" customWidth="1"/>
    <col min="297" max="297" width="3.625" style="2" bestFit="1" customWidth="1"/>
    <col min="298" max="298" width="4.5" style="2" bestFit="1" customWidth="1"/>
    <col min="299" max="299" width="3.5" style="2" bestFit="1" customWidth="1"/>
    <col min="300" max="300" width="4.5" style="2" bestFit="1" customWidth="1"/>
    <col min="301" max="301" width="2.625" style="2" customWidth="1"/>
    <col min="302" max="302" width="4.5" style="2" bestFit="1" customWidth="1"/>
    <col min="303" max="303" width="3.25" style="2" bestFit="1" customWidth="1"/>
    <col min="304" max="305" width="3.5" style="2" bestFit="1" customWidth="1"/>
    <col min="306" max="306" width="3.25" style="2" bestFit="1" customWidth="1"/>
    <col min="307" max="307" width="3" style="2" customWidth="1"/>
    <col min="308" max="308" width="5.5" style="2" bestFit="1" customWidth="1"/>
    <col min="309" max="310" width="6.25" style="2" bestFit="1" customWidth="1"/>
    <col min="311" max="311" width="5.5" style="2" bestFit="1" customWidth="1"/>
    <col min="312" max="312" width="8" style="2" customWidth="1"/>
    <col min="313" max="313" width="7.75" style="2" bestFit="1" customWidth="1"/>
    <col min="314" max="314" width="5.5" style="2" bestFit="1" customWidth="1"/>
    <col min="315" max="315" width="7.625" style="2" bestFit="1" customWidth="1"/>
    <col min="316" max="317" width="4.125" style="2" customWidth="1"/>
    <col min="318" max="319" width="3.5" style="2" bestFit="1" customWidth="1"/>
    <col min="320" max="320" width="4.875" style="2" customWidth="1"/>
    <col min="321" max="512" width="9" style="2"/>
    <col min="513" max="513" width="3.375" style="2" customWidth="1"/>
    <col min="514" max="514" width="10.75" style="2" customWidth="1"/>
    <col min="515" max="518" width="3.625" style="2" bestFit="1" customWidth="1"/>
    <col min="519" max="519" width="4.625" style="2" bestFit="1" customWidth="1"/>
    <col min="520" max="521" width="3.625" style="2" bestFit="1" customWidth="1"/>
    <col min="522" max="522" width="4.625" style="2" bestFit="1" customWidth="1"/>
    <col min="523" max="523" width="3.625" style="2" bestFit="1" customWidth="1"/>
    <col min="524" max="524" width="4.625" style="2" bestFit="1" customWidth="1"/>
    <col min="525" max="525" width="3.625" style="2" bestFit="1" customWidth="1"/>
    <col min="526" max="526" width="4.625" style="2" bestFit="1" customWidth="1"/>
    <col min="527" max="527" width="4.5" style="2" bestFit="1" customWidth="1"/>
    <col min="528" max="531" width="3.625" style="2" bestFit="1" customWidth="1"/>
    <col min="532" max="532" width="4.625" style="2" bestFit="1" customWidth="1"/>
    <col min="533" max="533" width="4.875" style="2" bestFit="1" customWidth="1"/>
    <col min="534" max="534" width="2.875" style="2" customWidth="1"/>
    <col min="535" max="538" width="3.625" style="2" bestFit="1" customWidth="1"/>
    <col min="539" max="539" width="5.625" style="2" bestFit="1" customWidth="1"/>
    <col min="540" max="540" width="4.875" style="2" bestFit="1" customWidth="1"/>
    <col min="541" max="541" width="4.5" style="2" bestFit="1" customWidth="1"/>
    <col min="542" max="542" width="5.5" style="2" customWidth="1"/>
    <col min="543" max="544" width="4.625" style="2" bestFit="1" customWidth="1"/>
    <col min="545" max="545" width="3.625" style="2" bestFit="1" customWidth="1"/>
    <col min="546" max="546" width="4.625" style="2" bestFit="1" customWidth="1"/>
    <col min="547" max="547" width="4.5" style="2" bestFit="1" customWidth="1"/>
    <col min="548" max="548" width="3" style="2" bestFit="1" customWidth="1"/>
    <col min="549" max="550" width="3.5" style="2" bestFit="1" customWidth="1"/>
    <col min="551" max="551" width="3" style="2" customWidth="1"/>
    <col min="552" max="552" width="4.5" style="2" bestFit="1" customWidth="1"/>
    <col min="553" max="553" width="3.625" style="2" bestFit="1" customWidth="1"/>
    <col min="554" max="554" width="4.5" style="2" bestFit="1" customWidth="1"/>
    <col min="555" max="555" width="3.5" style="2" bestFit="1" customWidth="1"/>
    <col min="556" max="556" width="4.5" style="2" bestFit="1" customWidth="1"/>
    <col min="557" max="557" width="2.625" style="2" customWidth="1"/>
    <col min="558" max="558" width="4.5" style="2" bestFit="1" customWidth="1"/>
    <col min="559" max="559" width="3.25" style="2" bestFit="1" customWidth="1"/>
    <col min="560" max="561" width="3.5" style="2" bestFit="1" customWidth="1"/>
    <col min="562" max="562" width="3.25" style="2" bestFit="1" customWidth="1"/>
    <col min="563" max="563" width="3" style="2" customWidth="1"/>
    <col min="564" max="564" width="5.5" style="2" bestFit="1" customWidth="1"/>
    <col min="565" max="566" width="6.25" style="2" bestFit="1" customWidth="1"/>
    <col min="567" max="567" width="5.5" style="2" bestFit="1" customWidth="1"/>
    <col min="568" max="568" width="8" style="2" customWidth="1"/>
    <col min="569" max="569" width="7.75" style="2" bestFit="1" customWidth="1"/>
    <col min="570" max="570" width="5.5" style="2" bestFit="1" customWidth="1"/>
    <col min="571" max="571" width="7.625" style="2" bestFit="1" customWidth="1"/>
    <col min="572" max="573" width="4.125" style="2" customWidth="1"/>
    <col min="574" max="575" width="3.5" style="2" bestFit="1" customWidth="1"/>
    <col min="576" max="576" width="4.875" style="2" customWidth="1"/>
    <col min="577" max="768" width="9" style="2"/>
    <col min="769" max="769" width="3.375" style="2" customWidth="1"/>
    <col min="770" max="770" width="10.75" style="2" customWidth="1"/>
    <col min="771" max="774" width="3.625" style="2" bestFit="1" customWidth="1"/>
    <col min="775" max="775" width="4.625" style="2" bestFit="1" customWidth="1"/>
    <col min="776" max="777" width="3.625" style="2" bestFit="1" customWidth="1"/>
    <col min="778" max="778" width="4.625" style="2" bestFit="1" customWidth="1"/>
    <col min="779" max="779" width="3.625" style="2" bestFit="1" customWidth="1"/>
    <col min="780" max="780" width="4.625" style="2" bestFit="1" customWidth="1"/>
    <col min="781" max="781" width="3.625" style="2" bestFit="1" customWidth="1"/>
    <col min="782" max="782" width="4.625" style="2" bestFit="1" customWidth="1"/>
    <col min="783" max="783" width="4.5" style="2" bestFit="1" customWidth="1"/>
    <col min="784" max="787" width="3.625" style="2" bestFit="1" customWidth="1"/>
    <col min="788" max="788" width="4.625" style="2" bestFit="1" customWidth="1"/>
    <col min="789" max="789" width="4.875" style="2" bestFit="1" customWidth="1"/>
    <col min="790" max="790" width="2.875" style="2" customWidth="1"/>
    <col min="791" max="794" width="3.625" style="2" bestFit="1" customWidth="1"/>
    <col min="795" max="795" width="5.625" style="2" bestFit="1" customWidth="1"/>
    <col min="796" max="796" width="4.875" style="2" bestFit="1" customWidth="1"/>
    <col min="797" max="797" width="4.5" style="2" bestFit="1" customWidth="1"/>
    <col min="798" max="798" width="5.5" style="2" customWidth="1"/>
    <col min="799" max="800" width="4.625" style="2" bestFit="1" customWidth="1"/>
    <col min="801" max="801" width="3.625" style="2" bestFit="1" customWidth="1"/>
    <col min="802" max="802" width="4.625" style="2" bestFit="1" customWidth="1"/>
    <col min="803" max="803" width="4.5" style="2" bestFit="1" customWidth="1"/>
    <col min="804" max="804" width="3" style="2" bestFit="1" customWidth="1"/>
    <col min="805" max="806" width="3.5" style="2" bestFit="1" customWidth="1"/>
    <col min="807" max="807" width="3" style="2" customWidth="1"/>
    <col min="808" max="808" width="4.5" style="2" bestFit="1" customWidth="1"/>
    <col min="809" max="809" width="3.625" style="2" bestFit="1" customWidth="1"/>
    <col min="810" max="810" width="4.5" style="2" bestFit="1" customWidth="1"/>
    <col min="811" max="811" width="3.5" style="2" bestFit="1" customWidth="1"/>
    <col min="812" max="812" width="4.5" style="2" bestFit="1" customWidth="1"/>
    <col min="813" max="813" width="2.625" style="2" customWidth="1"/>
    <col min="814" max="814" width="4.5" style="2" bestFit="1" customWidth="1"/>
    <col min="815" max="815" width="3.25" style="2" bestFit="1" customWidth="1"/>
    <col min="816" max="817" width="3.5" style="2" bestFit="1" customWidth="1"/>
    <col min="818" max="818" width="3.25" style="2" bestFit="1" customWidth="1"/>
    <col min="819" max="819" width="3" style="2" customWidth="1"/>
    <col min="820" max="820" width="5.5" style="2" bestFit="1" customWidth="1"/>
    <col min="821" max="822" width="6.25" style="2" bestFit="1" customWidth="1"/>
    <col min="823" max="823" width="5.5" style="2" bestFit="1" customWidth="1"/>
    <col min="824" max="824" width="8" style="2" customWidth="1"/>
    <col min="825" max="825" width="7.75" style="2" bestFit="1" customWidth="1"/>
    <col min="826" max="826" width="5.5" style="2" bestFit="1" customWidth="1"/>
    <col min="827" max="827" width="7.625" style="2" bestFit="1" customWidth="1"/>
    <col min="828" max="829" width="4.125" style="2" customWidth="1"/>
    <col min="830" max="831" width="3.5" style="2" bestFit="1" customWidth="1"/>
    <col min="832" max="832" width="4.875" style="2" customWidth="1"/>
    <col min="833" max="1024" width="9" style="2"/>
    <col min="1025" max="1025" width="3.375" style="2" customWidth="1"/>
    <col min="1026" max="1026" width="10.75" style="2" customWidth="1"/>
    <col min="1027" max="1030" width="3.625" style="2" bestFit="1" customWidth="1"/>
    <col min="1031" max="1031" width="4.625" style="2" bestFit="1" customWidth="1"/>
    <col min="1032" max="1033" width="3.625" style="2" bestFit="1" customWidth="1"/>
    <col min="1034" max="1034" width="4.625" style="2" bestFit="1" customWidth="1"/>
    <col min="1035" max="1035" width="3.625" style="2" bestFit="1" customWidth="1"/>
    <col min="1036" max="1036" width="4.625" style="2" bestFit="1" customWidth="1"/>
    <col min="1037" max="1037" width="3.625" style="2" bestFit="1" customWidth="1"/>
    <col min="1038" max="1038" width="4.625" style="2" bestFit="1" customWidth="1"/>
    <col min="1039" max="1039" width="4.5" style="2" bestFit="1" customWidth="1"/>
    <col min="1040" max="1043" width="3.625" style="2" bestFit="1" customWidth="1"/>
    <col min="1044" max="1044" width="4.625" style="2" bestFit="1" customWidth="1"/>
    <col min="1045" max="1045" width="4.875" style="2" bestFit="1" customWidth="1"/>
    <col min="1046" max="1046" width="2.875" style="2" customWidth="1"/>
    <col min="1047" max="1050" width="3.625" style="2" bestFit="1" customWidth="1"/>
    <col min="1051" max="1051" width="5.625" style="2" bestFit="1" customWidth="1"/>
    <col min="1052" max="1052" width="4.875" style="2" bestFit="1" customWidth="1"/>
    <col min="1053" max="1053" width="4.5" style="2" bestFit="1" customWidth="1"/>
    <col min="1054" max="1054" width="5.5" style="2" customWidth="1"/>
    <col min="1055" max="1056" width="4.625" style="2" bestFit="1" customWidth="1"/>
    <col min="1057" max="1057" width="3.625" style="2" bestFit="1" customWidth="1"/>
    <col min="1058" max="1058" width="4.625" style="2" bestFit="1" customWidth="1"/>
    <col min="1059" max="1059" width="4.5" style="2" bestFit="1" customWidth="1"/>
    <col min="1060" max="1060" width="3" style="2" bestFit="1" customWidth="1"/>
    <col min="1061" max="1062" width="3.5" style="2" bestFit="1" customWidth="1"/>
    <col min="1063" max="1063" width="3" style="2" customWidth="1"/>
    <col min="1064" max="1064" width="4.5" style="2" bestFit="1" customWidth="1"/>
    <col min="1065" max="1065" width="3.625" style="2" bestFit="1" customWidth="1"/>
    <col min="1066" max="1066" width="4.5" style="2" bestFit="1" customWidth="1"/>
    <col min="1067" max="1067" width="3.5" style="2" bestFit="1" customWidth="1"/>
    <col min="1068" max="1068" width="4.5" style="2" bestFit="1" customWidth="1"/>
    <col min="1069" max="1069" width="2.625" style="2" customWidth="1"/>
    <col min="1070" max="1070" width="4.5" style="2" bestFit="1" customWidth="1"/>
    <col min="1071" max="1071" width="3.25" style="2" bestFit="1" customWidth="1"/>
    <col min="1072" max="1073" width="3.5" style="2" bestFit="1" customWidth="1"/>
    <col min="1074" max="1074" width="3.25" style="2" bestFit="1" customWidth="1"/>
    <col min="1075" max="1075" width="3" style="2" customWidth="1"/>
    <col min="1076" max="1076" width="5.5" style="2" bestFit="1" customWidth="1"/>
    <col min="1077" max="1078" width="6.25" style="2" bestFit="1" customWidth="1"/>
    <col min="1079" max="1079" width="5.5" style="2" bestFit="1" customWidth="1"/>
    <col min="1080" max="1080" width="8" style="2" customWidth="1"/>
    <col min="1081" max="1081" width="7.75" style="2" bestFit="1" customWidth="1"/>
    <col min="1082" max="1082" width="5.5" style="2" bestFit="1" customWidth="1"/>
    <col min="1083" max="1083" width="7.625" style="2" bestFit="1" customWidth="1"/>
    <col min="1084" max="1085" width="4.125" style="2" customWidth="1"/>
    <col min="1086" max="1087" width="3.5" style="2" bestFit="1" customWidth="1"/>
    <col min="1088" max="1088" width="4.875" style="2" customWidth="1"/>
    <col min="1089" max="1280" width="9" style="2"/>
    <col min="1281" max="1281" width="3.375" style="2" customWidth="1"/>
    <col min="1282" max="1282" width="10.75" style="2" customWidth="1"/>
    <col min="1283" max="1286" width="3.625" style="2" bestFit="1" customWidth="1"/>
    <col min="1287" max="1287" width="4.625" style="2" bestFit="1" customWidth="1"/>
    <col min="1288" max="1289" width="3.625" style="2" bestFit="1" customWidth="1"/>
    <col min="1290" max="1290" width="4.625" style="2" bestFit="1" customWidth="1"/>
    <col min="1291" max="1291" width="3.625" style="2" bestFit="1" customWidth="1"/>
    <col min="1292" max="1292" width="4.625" style="2" bestFit="1" customWidth="1"/>
    <col min="1293" max="1293" width="3.625" style="2" bestFit="1" customWidth="1"/>
    <col min="1294" max="1294" width="4.625" style="2" bestFit="1" customWidth="1"/>
    <col min="1295" max="1295" width="4.5" style="2" bestFit="1" customWidth="1"/>
    <col min="1296" max="1299" width="3.625" style="2" bestFit="1" customWidth="1"/>
    <col min="1300" max="1300" width="4.625" style="2" bestFit="1" customWidth="1"/>
    <col min="1301" max="1301" width="4.875" style="2" bestFit="1" customWidth="1"/>
    <col min="1302" max="1302" width="2.875" style="2" customWidth="1"/>
    <col min="1303" max="1306" width="3.625" style="2" bestFit="1" customWidth="1"/>
    <col min="1307" max="1307" width="5.625" style="2" bestFit="1" customWidth="1"/>
    <col min="1308" max="1308" width="4.875" style="2" bestFit="1" customWidth="1"/>
    <col min="1309" max="1309" width="4.5" style="2" bestFit="1" customWidth="1"/>
    <col min="1310" max="1310" width="5.5" style="2" customWidth="1"/>
    <col min="1311" max="1312" width="4.625" style="2" bestFit="1" customWidth="1"/>
    <col min="1313" max="1313" width="3.625" style="2" bestFit="1" customWidth="1"/>
    <col min="1314" max="1314" width="4.625" style="2" bestFit="1" customWidth="1"/>
    <col min="1315" max="1315" width="4.5" style="2" bestFit="1" customWidth="1"/>
    <col min="1316" max="1316" width="3" style="2" bestFit="1" customWidth="1"/>
    <col min="1317" max="1318" width="3.5" style="2" bestFit="1" customWidth="1"/>
    <col min="1319" max="1319" width="3" style="2" customWidth="1"/>
    <col min="1320" max="1320" width="4.5" style="2" bestFit="1" customWidth="1"/>
    <col min="1321" max="1321" width="3.625" style="2" bestFit="1" customWidth="1"/>
    <col min="1322" max="1322" width="4.5" style="2" bestFit="1" customWidth="1"/>
    <col min="1323" max="1323" width="3.5" style="2" bestFit="1" customWidth="1"/>
    <col min="1324" max="1324" width="4.5" style="2" bestFit="1" customWidth="1"/>
    <col min="1325" max="1325" width="2.625" style="2" customWidth="1"/>
    <col min="1326" max="1326" width="4.5" style="2" bestFit="1" customWidth="1"/>
    <col min="1327" max="1327" width="3.25" style="2" bestFit="1" customWidth="1"/>
    <col min="1328" max="1329" width="3.5" style="2" bestFit="1" customWidth="1"/>
    <col min="1330" max="1330" width="3.25" style="2" bestFit="1" customWidth="1"/>
    <col min="1331" max="1331" width="3" style="2" customWidth="1"/>
    <col min="1332" max="1332" width="5.5" style="2" bestFit="1" customWidth="1"/>
    <col min="1333" max="1334" width="6.25" style="2" bestFit="1" customWidth="1"/>
    <col min="1335" max="1335" width="5.5" style="2" bestFit="1" customWidth="1"/>
    <col min="1336" max="1336" width="8" style="2" customWidth="1"/>
    <col min="1337" max="1337" width="7.75" style="2" bestFit="1" customWidth="1"/>
    <col min="1338" max="1338" width="5.5" style="2" bestFit="1" customWidth="1"/>
    <col min="1339" max="1339" width="7.625" style="2" bestFit="1" customWidth="1"/>
    <col min="1340" max="1341" width="4.125" style="2" customWidth="1"/>
    <col min="1342" max="1343" width="3.5" style="2" bestFit="1" customWidth="1"/>
    <col min="1344" max="1344" width="4.875" style="2" customWidth="1"/>
    <col min="1345" max="1536" width="9" style="2"/>
    <col min="1537" max="1537" width="3.375" style="2" customWidth="1"/>
    <col min="1538" max="1538" width="10.75" style="2" customWidth="1"/>
    <col min="1539" max="1542" width="3.625" style="2" bestFit="1" customWidth="1"/>
    <col min="1543" max="1543" width="4.625" style="2" bestFit="1" customWidth="1"/>
    <col min="1544" max="1545" width="3.625" style="2" bestFit="1" customWidth="1"/>
    <col min="1546" max="1546" width="4.625" style="2" bestFit="1" customWidth="1"/>
    <col min="1547" max="1547" width="3.625" style="2" bestFit="1" customWidth="1"/>
    <col min="1548" max="1548" width="4.625" style="2" bestFit="1" customWidth="1"/>
    <col min="1549" max="1549" width="3.625" style="2" bestFit="1" customWidth="1"/>
    <col min="1550" max="1550" width="4.625" style="2" bestFit="1" customWidth="1"/>
    <col min="1551" max="1551" width="4.5" style="2" bestFit="1" customWidth="1"/>
    <col min="1552" max="1555" width="3.625" style="2" bestFit="1" customWidth="1"/>
    <col min="1556" max="1556" width="4.625" style="2" bestFit="1" customWidth="1"/>
    <col min="1557" max="1557" width="4.875" style="2" bestFit="1" customWidth="1"/>
    <col min="1558" max="1558" width="2.875" style="2" customWidth="1"/>
    <col min="1559" max="1562" width="3.625" style="2" bestFit="1" customWidth="1"/>
    <col min="1563" max="1563" width="5.625" style="2" bestFit="1" customWidth="1"/>
    <col min="1564" max="1564" width="4.875" style="2" bestFit="1" customWidth="1"/>
    <col min="1565" max="1565" width="4.5" style="2" bestFit="1" customWidth="1"/>
    <col min="1566" max="1566" width="5.5" style="2" customWidth="1"/>
    <col min="1567" max="1568" width="4.625" style="2" bestFit="1" customWidth="1"/>
    <col min="1569" max="1569" width="3.625" style="2" bestFit="1" customWidth="1"/>
    <col min="1570" max="1570" width="4.625" style="2" bestFit="1" customWidth="1"/>
    <col min="1571" max="1571" width="4.5" style="2" bestFit="1" customWidth="1"/>
    <col min="1572" max="1572" width="3" style="2" bestFit="1" customWidth="1"/>
    <col min="1573" max="1574" width="3.5" style="2" bestFit="1" customWidth="1"/>
    <col min="1575" max="1575" width="3" style="2" customWidth="1"/>
    <col min="1576" max="1576" width="4.5" style="2" bestFit="1" customWidth="1"/>
    <col min="1577" max="1577" width="3.625" style="2" bestFit="1" customWidth="1"/>
    <col min="1578" max="1578" width="4.5" style="2" bestFit="1" customWidth="1"/>
    <col min="1579" max="1579" width="3.5" style="2" bestFit="1" customWidth="1"/>
    <col min="1580" max="1580" width="4.5" style="2" bestFit="1" customWidth="1"/>
    <col min="1581" max="1581" width="2.625" style="2" customWidth="1"/>
    <col min="1582" max="1582" width="4.5" style="2" bestFit="1" customWidth="1"/>
    <col min="1583" max="1583" width="3.25" style="2" bestFit="1" customWidth="1"/>
    <col min="1584" max="1585" width="3.5" style="2" bestFit="1" customWidth="1"/>
    <col min="1586" max="1586" width="3.25" style="2" bestFit="1" customWidth="1"/>
    <col min="1587" max="1587" width="3" style="2" customWidth="1"/>
    <col min="1588" max="1588" width="5.5" style="2" bestFit="1" customWidth="1"/>
    <col min="1589" max="1590" width="6.25" style="2" bestFit="1" customWidth="1"/>
    <col min="1591" max="1591" width="5.5" style="2" bestFit="1" customWidth="1"/>
    <col min="1592" max="1592" width="8" style="2" customWidth="1"/>
    <col min="1593" max="1593" width="7.75" style="2" bestFit="1" customWidth="1"/>
    <col min="1594" max="1594" width="5.5" style="2" bestFit="1" customWidth="1"/>
    <col min="1595" max="1595" width="7.625" style="2" bestFit="1" customWidth="1"/>
    <col min="1596" max="1597" width="4.125" style="2" customWidth="1"/>
    <col min="1598" max="1599" width="3.5" style="2" bestFit="1" customWidth="1"/>
    <col min="1600" max="1600" width="4.875" style="2" customWidth="1"/>
    <col min="1601" max="1792" width="9" style="2"/>
    <col min="1793" max="1793" width="3.375" style="2" customWidth="1"/>
    <col min="1794" max="1794" width="10.75" style="2" customWidth="1"/>
    <col min="1795" max="1798" width="3.625" style="2" bestFit="1" customWidth="1"/>
    <col min="1799" max="1799" width="4.625" style="2" bestFit="1" customWidth="1"/>
    <col min="1800" max="1801" width="3.625" style="2" bestFit="1" customWidth="1"/>
    <col min="1802" max="1802" width="4.625" style="2" bestFit="1" customWidth="1"/>
    <col min="1803" max="1803" width="3.625" style="2" bestFit="1" customWidth="1"/>
    <col min="1804" max="1804" width="4.625" style="2" bestFit="1" customWidth="1"/>
    <col min="1805" max="1805" width="3.625" style="2" bestFit="1" customWidth="1"/>
    <col min="1806" max="1806" width="4.625" style="2" bestFit="1" customWidth="1"/>
    <col min="1807" max="1807" width="4.5" style="2" bestFit="1" customWidth="1"/>
    <col min="1808" max="1811" width="3.625" style="2" bestFit="1" customWidth="1"/>
    <col min="1812" max="1812" width="4.625" style="2" bestFit="1" customWidth="1"/>
    <col min="1813" max="1813" width="4.875" style="2" bestFit="1" customWidth="1"/>
    <col min="1814" max="1814" width="2.875" style="2" customWidth="1"/>
    <col min="1815" max="1818" width="3.625" style="2" bestFit="1" customWidth="1"/>
    <col min="1819" max="1819" width="5.625" style="2" bestFit="1" customWidth="1"/>
    <col min="1820" max="1820" width="4.875" style="2" bestFit="1" customWidth="1"/>
    <col min="1821" max="1821" width="4.5" style="2" bestFit="1" customWidth="1"/>
    <col min="1822" max="1822" width="5.5" style="2" customWidth="1"/>
    <col min="1823" max="1824" width="4.625" style="2" bestFit="1" customWidth="1"/>
    <col min="1825" max="1825" width="3.625" style="2" bestFit="1" customWidth="1"/>
    <col min="1826" max="1826" width="4.625" style="2" bestFit="1" customWidth="1"/>
    <col min="1827" max="1827" width="4.5" style="2" bestFit="1" customWidth="1"/>
    <col min="1828" max="1828" width="3" style="2" bestFit="1" customWidth="1"/>
    <col min="1829" max="1830" width="3.5" style="2" bestFit="1" customWidth="1"/>
    <col min="1831" max="1831" width="3" style="2" customWidth="1"/>
    <col min="1832" max="1832" width="4.5" style="2" bestFit="1" customWidth="1"/>
    <col min="1833" max="1833" width="3.625" style="2" bestFit="1" customWidth="1"/>
    <col min="1834" max="1834" width="4.5" style="2" bestFit="1" customWidth="1"/>
    <col min="1835" max="1835" width="3.5" style="2" bestFit="1" customWidth="1"/>
    <col min="1836" max="1836" width="4.5" style="2" bestFit="1" customWidth="1"/>
    <col min="1837" max="1837" width="2.625" style="2" customWidth="1"/>
    <col min="1838" max="1838" width="4.5" style="2" bestFit="1" customWidth="1"/>
    <col min="1839" max="1839" width="3.25" style="2" bestFit="1" customWidth="1"/>
    <col min="1840" max="1841" width="3.5" style="2" bestFit="1" customWidth="1"/>
    <col min="1842" max="1842" width="3.25" style="2" bestFit="1" customWidth="1"/>
    <col min="1843" max="1843" width="3" style="2" customWidth="1"/>
    <col min="1844" max="1844" width="5.5" style="2" bestFit="1" customWidth="1"/>
    <col min="1845" max="1846" width="6.25" style="2" bestFit="1" customWidth="1"/>
    <col min="1847" max="1847" width="5.5" style="2" bestFit="1" customWidth="1"/>
    <col min="1848" max="1848" width="8" style="2" customWidth="1"/>
    <col min="1849" max="1849" width="7.75" style="2" bestFit="1" customWidth="1"/>
    <col min="1850" max="1850" width="5.5" style="2" bestFit="1" customWidth="1"/>
    <col min="1851" max="1851" width="7.625" style="2" bestFit="1" customWidth="1"/>
    <col min="1852" max="1853" width="4.125" style="2" customWidth="1"/>
    <col min="1854" max="1855" width="3.5" style="2" bestFit="1" customWidth="1"/>
    <col min="1856" max="1856" width="4.875" style="2" customWidth="1"/>
    <col min="1857" max="2048" width="9" style="2"/>
    <col min="2049" max="2049" width="3.375" style="2" customWidth="1"/>
    <col min="2050" max="2050" width="10.75" style="2" customWidth="1"/>
    <col min="2051" max="2054" width="3.625" style="2" bestFit="1" customWidth="1"/>
    <col min="2055" max="2055" width="4.625" style="2" bestFit="1" customWidth="1"/>
    <col min="2056" max="2057" width="3.625" style="2" bestFit="1" customWidth="1"/>
    <col min="2058" max="2058" width="4.625" style="2" bestFit="1" customWidth="1"/>
    <col min="2059" max="2059" width="3.625" style="2" bestFit="1" customWidth="1"/>
    <col min="2060" max="2060" width="4.625" style="2" bestFit="1" customWidth="1"/>
    <col min="2061" max="2061" width="3.625" style="2" bestFit="1" customWidth="1"/>
    <col min="2062" max="2062" width="4.625" style="2" bestFit="1" customWidth="1"/>
    <col min="2063" max="2063" width="4.5" style="2" bestFit="1" customWidth="1"/>
    <col min="2064" max="2067" width="3.625" style="2" bestFit="1" customWidth="1"/>
    <col min="2068" max="2068" width="4.625" style="2" bestFit="1" customWidth="1"/>
    <col min="2069" max="2069" width="4.875" style="2" bestFit="1" customWidth="1"/>
    <col min="2070" max="2070" width="2.875" style="2" customWidth="1"/>
    <col min="2071" max="2074" width="3.625" style="2" bestFit="1" customWidth="1"/>
    <col min="2075" max="2075" width="5.625" style="2" bestFit="1" customWidth="1"/>
    <col min="2076" max="2076" width="4.875" style="2" bestFit="1" customWidth="1"/>
    <col min="2077" max="2077" width="4.5" style="2" bestFit="1" customWidth="1"/>
    <col min="2078" max="2078" width="5.5" style="2" customWidth="1"/>
    <col min="2079" max="2080" width="4.625" style="2" bestFit="1" customWidth="1"/>
    <col min="2081" max="2081" width="3.625" style="2" bestFit="1" customWidth="1"/>
    <col min="2082" max="2082" width="4.625" style="2" bestFit="1" customWidth="1"/>
    <col min="2083" max="2083" width="4.5" style="2" bestFit="1" customWidth="1"/>
    <col min="2084" max="2084" width="3" style="2" bestFit="1" customWidth="1"/>
    <col min="2085" max="2086" width="3.5" style="2" bestFit="1" customWidth="1"/>
    <col min="2087" max="2087" width="3" style="2" customWidth="1"/>
    <col min="2088" max="2088" width="4.5" style="2" bestFit="1" customWidth="1"/>
    <col min="2089" max="2089" width="3.625" style="2" bestFit="1" customWidth="1"/>
    <col min="2090" max="2090" width="4.5" style="2" bestFit="1" customWidth="1"/>
    <col min="2091" max="2091" width="3.5" style="2" bestFit="1" customWidth="1"/>
    <col min="2092" max="2092" width="4.5" style="2" bestFit="1" customWidth="1"/>
    <col min="2093" max="2093" width="2.625" style="2" customWidth="1"/>
    <col min="2094" max="2094" width="4.5" style="2" bestFit="1" customWidth="1"/>
    <col min="2095" max="2095" width="3.25" style="2" bestFit="1" customWidth="1"/>
    <col min="2096" max="2097" width="3.5" style="2" bestFit="1" customWidth="1"/>
    <col min="2098" max="2098" width="3.25" style="2" bestFit="1" customWidth="1"/>
    <col min="2099" max="2099" width="3" style="2" customWidth="1"/>
    <col min="2100" max="2100" width="5.5" style="2" bestFit="1" customWidth="1"/>
    <col min="2101" max="2102" width="6.25" style="2" bestFit="1" customWidth="1"/>
    <col min="2103" max="2103" width="5.5" style="2" bestFit="1" customWidth="1"/>
    <col min="2104" max="2104" width="8" style="2" customWidth="1"/>
    <col min="2105" max="2105" width="7.75" style="2" bestFit="1" customWidth="1"/>
    <col min="2106" max="2106" width="5.5" style="2" bestFit="1" customWidth="1"/>
    <col min="2107" max="2107" width="7.625" style="2" bestFit="1" customWidth="1"/>
    <col min="2108" max="2109" width="4.125" style="2" customWidth="1"/>
    <col min="2110" max="2111" width="3.5" style="2" bestFit="1" customWidth="1"/>
    <col min="2112" max="2112" width="4.875" style="2" customWidth="1"/>
    <col min="2113" max="2304" width="9" style="2"/>
    <col min="2305" max="2305" width="3.375" style="2" customWidth="1"/>
    <col min="2306" max="2306" width="10.75" style="2" customWidth="1"/>
    <col min="2307" max="2310" width="3.625" style="2" bestFit="1" customWidth="1"/>
    <col min="2311" max="2311" width="4.625" style="2" bestFit="1" customWidth="1"/>
    <col min="2312" max="2313" width="3.625" style="2" bestFit="1" customWidth="1"/>
    <col min="2314" max="2314" width="4.625" style="2" bestFit="1" customWidth="1"/>
    <col min="2315" max="2315" width="3.625" style="2" bestFit="1" customWidth="1"/>
    <col min="2316" max="2316" width="4.625" style="2" bestFit="1" customWidth="1"/>
    <col min="2317" max="2317" width="3.625" style="2" bestFit="1" customWidth="1"/>
    <col min="2318" max="2318" width="4.625" style="2" bestFit="1" customWidth="1"/>
    <col min="2319" max="2319" width="4.5" style="2" bestFit="1" customWidth="1"/>
    <col min="2320" max="2323" width="3.625" style="2" bestFit="1" customWidth="1"/>
    <col min="2324" max="2324" width="4.625" style="2" bestFit="1" customWidth="1"/>
    <col min="2325" max="2325" width="4.875" style="2" bestFit="1" customWidth="1"/>
    <col min="2326" max="2326" width="2.875" style="2" customWidth="1"/>
    <col min="2327" max="2330" width="3.625" style="2" bestFit="1" customWidth="1"/>
    <col min="2331" max="2331" width="5.625" style="2" bestFit="1" customWidth="1"/>
    <col min="2332" max="2332" width="4.875" style="2" bestFit="1" customWidth="1"/>
    <col min="2333" max="2333" width="4.5" style="2" bestFit="1" customWidth="1"/>
    <col min="2334" max="2334" width="5.5" style="2" customWidth="1"/>
    <col min="2335" max="2336" width="4.625" style="2" bestFit="1" customWidth="1"/>
    <col min="2337" max="2337" width="3.625" style="2" bestFit="1" customWidth="1"/>
    <col min="2338" max="2338" width="4.625" style="2" bestFit="1" customWidth="1"/>
    <col min="2339" max="2339" width="4.5" style="2" bestFit="1" customWidth="1"/>
    <col min="2340" max="2340" width="3" style="2" bestFit="1" customWidth="1"/>
    <col min="2341" max="2342" width="3.5" style="2" bestFit="1" customWidth="1"/>
    <col min="2343" max="2343" width="3" style="2" customWidth="1"/>
    <col min="2344" max="2344" width="4.5" style="2" bestFit="1" customWidth="1"/>
    <col min="2345" max="2345" width="3.625" style="2" bestFit="1" customWidth="1"/>
    <col min="2346" max="2346" width="4.5" style="2" bestFit="1" customWidth="1"/>
    <col min="2347" max="2347" width="3.5" style="2" bestFit="1" customWidth="1"/>
    <col min="2348" max="2348" width="4.5" style="2" bestFit="1" customWidth="1"/>
    <col min="2349" max="2349" width="2.625" style="2" customWidth="1"/>
    <col min="2350" max="2350" width="4.5" style="2" bestFit="1" customWidth="1"/>
    <col min="2351" max="2351" width="3.25" style="2" bestFit="1" customWidth="1"/>
    <col min="2352" max="2353" width="3.5" style="2" bestFit="1" customWidth="1"/>
    <col min="2354" max="2354" width="3.25" style="2" bestFit="1" customWidth="1"/>
    <col min="2355" max="2355" width="3" style="2" customWidth="1"/>
    <col min="2356" max="2356" width="5.5" style="2" bestFit="1" customWidth="1"/>
    <col min="2357" max="2358" width="6.25" style="2" bestFit="1" customWidth="1"/>
    <col min="2359" max="2359" width="5.5" style="2" bestFit="1" customWidth="1"/>
    <col min="2360" max="2360" width="8" style="2" customWidth="1"/>
    <col min="2361" max="2361" width="7.75" style="2" bestFit="1" customWidth="1"/>
    <col min="2362" max="2362" width="5.5" style="2" bestFit="1" customWidth="1"/>
    <col min="2363" max="2363" width="7.625" style="2" bestFit="1" customWidth="1"/>
    <col min="2364" max="2365" width="4.125" style="2" customWidth="1"/>
    <col min="2366" max="2367" width="3.5" style="2" bestFit="1" customWidth="1"/>
    <col min="2368" max="2368" width="4.875" style="2" customWidth="1"/>
    <col min="2369" max="2560" width="9" style="2"/>
    <col min="2561" max="2561" width="3.375" style="2" customWidth="1"/>
    <col min="2562" max="2562" width="10.75" style="2" customWidth="1"/>
    <col min="2563" max="2566" width="3.625" style="2" bestFit="1" customWidth="1"/>
    <col min="2567" max="2567" width="4.625" style="2" bestFit="1" customWidth="1"/>
    <col min="2568" max="2569" width="3.625" style="2" bestFit="1" customWidth="1"/>
    <col min="2570" max="2570" width="4.625" style="2" bestFit="1" customWidth="1"/>
    <col min="2571" max="2571" width="3.625" style="2" bestFit="1" customWidth="1"/>
    <col min="2572" max="2572" width="4.625" style="2" bestFit="1" customWidth="1"/>
    <col min="2573" max="2573" width="3.625" style="2" bestFit="1" customWidth="1"/>
    <col min="2574" max="2574" width="4.625" style="2" bestFit="1" customWidth="1"/>
    <col min="2575" max="2575" width="4.5" style="2" bestFit="1" customWidth="1"/>
    <col min="2576" max="2579" width="3.625" style="2" bestFit="1" customWidth="1"/>
    <col min="2580" max="2580" width="4.625" style="2" bestFit="1" customWidth="1"/>
    <col min="2581" max="2581" width="4.875" style="2" bestFit="1" customWidth="1"/>
    <col min="2582" max="2582" width="2.875" style="2" customWidth="1"/>
    <col min="2583" max="2586" width="3.625" style="2" bestFit="1" customWidth="1"/>
    <col min="2587" max="2587" width="5.625" style="2" bestFit="1" customWidth="1"/>
    <col min="2588" max="2588" width="4.875" style="2" bestFit="1" customWidth="1"/>
    <col min="2589" max="2589" width="4.5" style="2" bestFit="1" customWidth="1"/>
    <col min="2590" max="2590" width="5.5" style="2" customWidth="1"/>
    <col min="2591" max="2592" width="4.625" style="2" bestFit="1" customWidth="1"/>
    <col min="2593" max="2593" width="3.625" style="2" bestFit="1" customWidth="1"/>
    <col min="2594" max="2594" width="4.625" style="2" bestFit="1" customWidth="1"/>
    <col min="2595" max="2595" width="4.5" style="2" bestFit="1" customWidth="1"/>
    <col min="2596" max="2596" width="3" style="2" bestFit="1" customWidth="1"/>
    <col min="2597" max="2598" width="3.5" style="2" bestFit="1" customWidth="1"/>
    <col min="2599" max="2599" width="3" style="2" customWidth="1"/>
    <col min="2600" max="2600" width="4.5" style="2" bestFit="1" customWidth="1"/>
    <col min="2601" max="2601" width="3.625" style="2" bestFit="1" customWidth="1"/>
    <col min="2602" max="2602" width="4.5" style="2" bestFit="1" customWidth="1"/>
    <col min="2603" max="2603" width="3.5" style="2" bestFit="1" customWidth="1"/>
    <col min="2604" max="2604" width="4.5" style="2" bestFit="1" customWidth="1"/>
    <col min="2605" max="2605" width="2.625" style="2" customWidth="1"/>
    <col min="2606" max="2606" width="4.5" style="2" bestFit="1" customWidth="1"/>
    <col min="2607" max="2607" width="3.25" style="2" bestFit="1" customWidth="1"/>
    <col min="2608" max="2609" width="3.5" style="2" bestFit="1" customWidth="1"/>
    <col min="2610" max="2610" width="3.25" style="2" bestFit="1" customWidth="1"/>
    <col min="2611" max="2611" width="3" style="2" customWidth="1"/>
    <col min="2612" max="2612" width="5.5" style="2" bestFit="1" customWidth="1"/>
    <col min="2613" max="2614" width="6.25" style="2" bestFit="1" customWidth="1"/>
    <col min="2615" max="2615" width="5.5" style="2" bestFit="1" customWidth="1"/>
    <col min="2616" max="2616" width="8" style="2" customWidth="1"/>
    <col min="2617" max="2617" width="7.75" style="2" bestFit="1" customWidth="1"/>
    <col min="2618" max="2618" width="5.5" style="2" bestFit="1" customWidth="1"/>
    <col min="2619" max="2619" width="7.625" style="2" bestFit="1" customWidth="1"/>
    <col min="2620" max="2621" width="4.125" style="2" customWidth="1"/>
    <col min="2622" max="2623" width="3.5" style="2" bestFit="1" customWidth="1"/>
    <col min="2624" max="2624" width="4.875" style="2" customWidth="1"/>
    <col min="2625" max="2816" width="9" style="2"/>
    <col min="2817" max="2817" width="3.375" style="2" customWidth="1"/>
    <col min="2818" max="2818" width="10.75" style="2" customWidth="1"/>
    <col min="2819" max="2822" width="3.625" style="2" bestFit="1" customWidth="1"/>
    <col min="2823" max="2823" width="4.625" style="2" bestFit="1" customWidth="1"/>
    <col min="2824" max="2825" width="3.625" style="2" bestFit="1" customWidth="1"/>
    <col min="2826" max="2826" width="4.625" style="2" bestFit="1" customWidth="1"/>
    <col min="2827" max="2827" width="3.625" style="2" bestFit="1" customWidth="1"/>
    <col min="2828" max="2828" width="4.625" style="2" bestFit="1" customWidth="1"/>
    <col min="2829" max="2829" width="3.625" style="2" bestFit="1" customWidth="1"/>
    <col min="2830" max="2830" width="4.625" style="2" bestFit="1" customWidth="1"/>
    <col min="2831" max="2831" width="4.5" style="2" bestFit="1" customWidth="1"/>
    <col min="2832" max="2835" width="3.625" style="2" bestFit="1" customWidth="1"/>
    <col min="2836" max="2836" width="4.625" style="2" bestFit="1" customWidth="1"/>
    <col min="2837" max="2837" width="4.875" style="2" bestFit="1" customWidth="1"/>
    <col min="2838" max="2838" width="2.875" style="2" customWidth="1"/>
    <col min="2839" max="2842" width="3.625" style="2" bestFit="1" customWidth="1"/>
    <col min="2843" max="2843" width="5.625" style="2" bestFit="1" customWidth="1"/>
    <col min="2844" max="2844" width="4.875" style="2" bestFit="1" customWidth="1"/>
    <col min="2845" max="2845" width="4.5" style="2" bestFit="1" customWidth="1"/>
    <col min="2846" max="2846" width="5.5" style="2" customWidth="1"/>
    <col min="2847" max="2848" width="4.625" style="2" bestFit="1" customWidth="1"/>
    <col min="2849" max="2849" width="3.625" style="2" bestFit="1" customWidth="1"/>
    <col min="2850" max="2850" width="4.625" style="2" bestFit="1" customWidth="1"/>
    <col min="2851" max="2851" width="4.5" style="2" bestFit="1" customWidth="1"/>
    <col min="2852" max="2852" width="3" style="2" bestFit="1" customWidth="1"/>
    <col min="2853" max="2854" width="3.5" style="2" bestFit="1" customWidth="1"/>
    <col min="2855" max="2855" width="3" style="2" customWidth="1"/>
    <col min="2856" max="2856" width="4.5" style="2" bestFit="1" customWidth="1"/>
    <col min="2857" max="2857" width="3.625" style="2" bestFit="1" customWidth="1"/>
    <col min="2858" max="2858" width="4.5" style="2" bestFit="1" customWidth="1"/>
    <col min="2859" max="2859" width="3.5" style="2" bestFit="1" customWidth="1"/>
    <col min="2860" max="2860" width="4.5" style="2" bestFit="1" customWidth="1"/>
    <col min="2861" max="2861" width="2.625" style="2" customWidth="1"/>
    <col min="2862" max="2862" width="4.5" style="2" bestFit="1" customWidth="1"/>
    <col min="2863" max="2863" width="3.25" style="2" bestFit="1" customWidth="1"/>
    <col min="2864" max="2865" width="3.5" style="2" bestFit="1" customWidth="1"/>
    <col min="2866" max="2866" width="3.25" style="2" bestFit="1" customWidth="1"/>
    <col min="2867" max="2867" width="3" style="2" customWidth="1"/>
    <col min="2868" max="2868" width="5.5" style="2" bestFit="1" customWidth="1"/>
    <col min="2869" max="2870" width="6.25" style="2" bestFit="1" customWidth="1"/>
    <col min="2871" max="2871" width="5.5" style="2" bestFit="1" customWidth="1"/>
    <col min="2872" max="2872" width="8" style="2" customWidth="1"/>
    <col min="2873" max="2873" width="7.75" style="2" bestFit="1" customWidth="1"/>
    <col min="2874" max="2874" width="5.5" style="2" bestFit="1" customWidth="1"/>
    <col min="2875" max="2875" width="7.625" style="2" bestFit="1" customWidth="1"/>
    <col min="2876" max="2877" width="4.125" style="2" customWidth="1"/>
    <col min="2878" max="2879" width="3.5" style="2" bestFit="1" customWidth="1"/>
    <col min="2880" max="2880" width="4.875" style="2" customWidth="1"/>
    <col min="2881" max="3072" width="9" style="2"/>
    <col min="3073" max="3073" width="3.375" style="2" customWidth="1"/>
    <col min="3074" max="3074" width="10.75" style="2" customWidth="1"/>
    <col min="3075" max="3078" width="3.625" style="2" bestFit="1" customWidth="1"/>
    <col min="3079" max="3079" width="4.625" style="2" bestFit="1" customWidth="1"/>
    <col min="3080" max="3081" width="3.625" style="2" bestFit="1" customWidth="1"/>
    <col min="3082" max="3082" width="4.625" style="2" bestFit="1" customWidth="1"/>
    <col min="3083" max="3083" width="3.625" style="2" bestFit="1" customWidth="1"/>
    <col min="3084" max="3084" width="4.625" style="2" bestFit="1" customWidth="1"/>
    <col min="3085" max="3085" width="3.625" style="2" bestFit="1" customWidth="1"/>
    <col min="3086" max="3086" width="4.625" style="2" bestFit="1" customWidth="1"/>
    <col min="3087" max="3087" width="4.5" style="2" bestFit="1" customWidth="1"/>
    <col min="3088" max="3091" width="3.625" style="2" bestFit="1" customWidth="1"/>
    <col min="3092" max="3092" width="4.625" style="2" bestFit="1" customWidth="1"/>
    <col min="3093" max="3093" width="4.875" style="2" bestFit="1" customWidth="1"/>
    <col min="3094" max="3094" width="2.875" style="2" customWidth="1"/>
    <col min="3095" max="3098" width="3.625" style="2" bestFit="1" customWidth="1"/>
    <col min="3099" max="3099" width="5.625" style="2" bestFit="1" customWidth="1"/>
    <col min="3100" max="3100" width="4.875" style="2" bestFit="1" customWidth="1"/>
    <col min="3101" max="3101" width="4.5" style="2" bestFit="1" customWidth="1"/>
    <col min="3102" max="3102" width="5.5" style="2" customWidth="1"/>
    <col min="3103" max="3104" width="4.625" style="2" bestFit="1" customWidth="1"/>
    <col min="3105" max="3105" width="3.625" style="2" bestFit="1" customWidth="1"/>
    <col min="3106" max="3106" width="4.625" style="2" bestFit="1" customWidth="1"/>
    <col min="3107" max="3107" width="4.5" style="2" bestFit="1" customWidth="1"/>
    <col min="3108" max="3108" width="3" style="2" bestFit="1" customWidth="1"/>
    <col min="3109" max="3110" width="3.5" style="2" bestFit="1" customWidth="1"/>
    <col min="3111" max="3111" width="3" style="2" customWidth="1"/>
    <col min="3112" max="3112" width="4.5" style="2" bestFit="1" customWidth="1"/>
    <col min="3113" max="3113" width="3.625" style="2" bestFit="1" customWidth="1"/>
    <col min="3114" max="3114" width="4.5" style="2" bestFit="1" customWidth="1"/>
    <col min="3115" max="3115" width="3.5" style="2" bestFit="1" customWidth="1"/>
    <col min="3116" max="3116" width="4.5" style="2" bestFit="1" customWidth="1"/>
    <col min="3117" max="3117" width="2.625" style="2" customWidth="1"/>
    <col min="3118" max="3118" width="4.5" style="2" bestFit="1" customWidth="1"/>
    <col min="3119" max="3119" width="3.25" style="2" bestFit="1" customWidth="1"/>
    <col min="3120" max="3121" width="3.5" style="2" bestFit="1" customWidth="1"/>
    <col min="3122" max="3122" width="3.25" style="2" bestFit="1" customWidth="1"/>
    <col min="3123" max="3123" width="3" style="2" customWidth="1"/>
    <col min="3124" max="3124" width="5.5" style="2" bestFit="1" customWidth="1"/>
    <col min="3125" max="3126" width="6.25" style="2" bestFit="1" customWidth="1"/>
    <col min="3127" max="3127" width="5.5" style="2" bestFit="1" customWidth="1"/>
    <col min="3128" max="3128" width="8" style="2" customWidth="1"/>
    <col min="3129" max="3129" width="7.75" style="2" bestFit="1" customWidth="1"/>
    <col min="3130" max="3130" width="5.5" style="2" bestFit="1" customWidth="1"/>
    <col min="3131" max="3131" width="7.625" style="2" bestFit="1" customWidth="1"/>
    <col min="3132" max="3133" width="4.125" style="2" customWidth="1"/>
    <col min="3134" max="3135" width="3.5" style="2" bestFit="1" customWidth="1"/>
    <col min="3136" max="3136" width="4.875" style="2" customWidth="1"/>
    <col min="3137" max="3328" width="9" style="2"/>
    <col min="3329" max="3329" width="3.375" style="2" customWidth="1"/>
    <col min="3330" max="3330" width="10.75" style="2" customWidth="1"/>
    <col min="3331" max="3334" width="3.625" style="2" bestFit="1" customWidth="1"/>
    <col min="3335" max="3335" width="4.625" style="2" bestFit="1" customWidth="1"/>
    <col min="3336" max="3337" width="3.625" style="2" bestFit="1" customWidth="1"/>
    <col min="3338" max="3338" width="4.625" style="2" bestFit="1" customWidth="1"/>
    <col min="3339" max="3339" width="3.625" style="2" bestFit="1" customWidth="1"/>
    <col min="3340" max="3340" width="4.625" style="2" bestFit="1" customWidth="1"/>
    <col min="3341" max="3341" width="3.625" style="2" bestFit="1" customWidth="1"/>
    <col min="3342" max="3342" width="4.625" style="2" bestFit="1" customWidth="1"/>
    <col min="3343" max="3343" width="4.5" style="2" bestFit="1" customWidth="1"/>
    <col min="3344" max="3347" width="3.625" style="2" bestFit="1" customWidth="1"/>
    <col min="3348" max="3348" width="4.625" style="2" bestFit="1" customWidth="1"/>
    <col min="3349" max="3349" width="4.875" style="2" bestFit="1" customWidth="1"/>
    <col min="3350" max="3350" width="2.875" style="2" customWidth="1"/>
    <col min="3351" max="3354" width="3.625" style="2" bestFit="1" customWidth="1"/>
    <col min="3355" max="3355" width="5.625" style="2" bestFit="1" customWidth="1"/>
    <col min="3356" max="3356" width="4.875" style="2" bestFit="1" customWidth="1"/>
    <col min="3357" max="3357" width="4.5" style="2" bestFit="1" customWidth="1"/>
    <col min="3358" max="3358" width="5.5" style="2" customWidth="1"/>
    <col min="3359" max="3360" width="4.625" style="2" bestFit="1" customWidth="1"/>
    <col min="3361" max="3361" width="3.625" style="2" bestFit="1" customWidth="1"/>
    <col min="3362" max="3362" width="4.625" style="2" bestFit="1" customWidth="1"/>
    <col min="3363" max="3363" width="4.5" style="2" bestFit="1" customWidth="1"/>
    <col min="3364" max="3364" width="3" style="2" bestFit="1" customWidth="1"/>
    <col min="3365" max="3366" width="3.5" style="2" bestFit="1" customWidth="1"/>
    <col min="3367" max="3367" width="3" style="2" customWidth="1"/>
    <col min="3368" max="3368" width="4.5" style="2" bestFit="1" customWidth="1"/>
    <col min="3369" max="3369" width="3.625" style="2" bestFit="1" customWidth="1"/>
    <col min="3370" max="3370" width="4.5" style="2" bestFit="1" customWidth="1"/>
    <col min="3371" max="3371" width="3.5" style="2" bestFit="1" customWidth="1"/>
    <col min="3372" max="3372" width="4.5" style="2" bestFit="1" customWidth="1"/>
    <col min="3373" max="3373" width="2.625" style="2" customWidth="1"/>
    <col min="3374" max="3374" width="4.5" style="2" bestFit="1" customWidth="1"/>
    <col min="3375" max="3375" width="3.25" style="2" bestFit="1" customWidth="1"/>
    <col min="3376" max="3377" width="3.5" style="2" bestFit="1" customWidth="1"/>
    <col min="3378" max="3378" width="3.25" style="2" bestFit="1" customWidth="1"/>
    <col min="3379" max="3379" width="3" style="2" customWidth="1"/>
    <col min="3380" max="3380" width="5.5" style="2" bestFit="1" customWidth="1"/>
    <col min="3381" max="3382" width="6.25" style="2" bestFit="1" customWidth="1"/>
    <col min="3383" max="3383" width="5.5" style="2" bestFit="1" customWidth="1"/>
    <col min="3384" max="3384" width="8" style="2" customWidth="1"/>
    <col min="3385" max="3385" width="7.75" style="2" bestFit="1" customWidth="1"/>
    <col min="3386" max="3386" width="5.5" style="2" bestFit="1" customWidth="1"/>
    <col min="3387" max="3387" width="7.625" style="2" bestFit="1" customWidth="1"/>
    <col min="3388" max="3389" width="4.125" style="2" customWidth="1"/>
    <col min="3390" max="3391" width="3.5" style="2" bestFit="1" customWidth="1"/>
    <col min="3392" max="3392" width="4.875" style="2" customWidth="1"/>
    <col min="3393" max="3584" width="9" style="2"/>
    <col min="3585" max="3585" width="3.375" style="2" customWidth="1"/>
    <col min="3586" max="3586" width="10.75" style="2" customWidth="1"/>
    <col min="3587" max="3590" width="3.625" style="2" bestFit="1" customWidth="1"/>
    <col min="3591" max="3591" width="4.625" style="2" bestFit="1" customWidth="1"/>
    <col min="3592" max="3593" width="3.625" style="2" bestFit="1" customWidth="1"/>
    <col min="3594" max="3594" width="4.625" style="2" bestFit="1" customWidth="1"/>
    <col min="3595" max="3595" width="3.625" style="2" bestFit="1" customWidth="1"/>
    <col min="3596" max="3596" width="4.625" style="2" bestFit="1" customWidth="1"/>
    <col min="3597" max="3597" width="3.625" style="2" bestFit="1" customWidth="1"/>
    <col min="3598" max="3598" width="4.625" style="2" bestFit="1" customWidth="1"/>
    <col min="3599" max="3599" width="4.5" style="2" bestFit="1" customWidth="1"/>
    <col min="3600" max="3603" width="3.625" style="2" bestFit="1" customWidth="1"/>
    <col min="3604" max="3604" width="4.625" style="2" bestFit="1" customWidth="1"/>
    <col min="3605" max="3605" width="4.875" style="2" bestFit="1" customWidth="1"/>
    <col min="3606" max="3606" width="2.875" style="2" customWidth="1"/>
    <col min="3607" max="3610" width="3.625" style="2" bestFit="1" customWidth="1"/>
    <col min="3611" max="3611" width="5.625" style="2" bestFit="1" customWidth="1"/>
    <col min="3612" max="3612" width="4.875" style="2" bestFit="1" customWidth="1"/>
    <col min="3613" max="3613" width="4.5" style="2" bestFit="1" customWidth="1"/>
    <col min="3614" max="3614" width="5.5" style="2" customWidth="1"/>
    <col min="3615" max="3616" width="4.625" style="2" bestFit="1" customWidth="1"/>
    <col min="3617" max="3617" width="3.625" style="2" bestFit="1" customWidth="1"/>
    <col min="3618" max="3618" width="4.625" style="2" bestFit="1" customWidth="1"/>
    <col min="3619" max="3619" width="4.5" style="2" bestFit="1" customWidth="1"/>
    <col min="3620" max="3620" width="3" style="2" bestFit="1" customWidth="1"/>
    <col min="3621" max="3622" width="3.5" style="2" bestFit="1" customWidth="1"/>
    <col min="3623" max="3623" width="3" style="2" customWidth="1"/>
    <col min="3624" max="3624" width="4.5" style="2" bestFit="1" customWidth="1"/>
    <col min="3625" max="3625" width="3.625" style="2" bestFit="1" customWidth="1"/>
    <col min="3626" max="3626" width="4.5" style="2" bestFit="1" customWidth="1"/>
    <col min="3627" max="3627" width="3.5" style="2" bestFit="1" customWidth="1"/>
    <col min="3628" max="3628" width="4.5" style="2" bestFit="1" customWidth="1"/>
    <col min="3629" max="3629" width="2.625" style="2" customWidth="1"/>
    <col min="3630" max="3630" width="4.5" style="2" bestFit="1" customWidth="1"/>
    <col min="3631" max="3631" width="3.25" style="2" bestFit="1" customWidth="1"/>
    <col min="3632" max="3633" width="3.5" style="2" bestFit="1" customWidth="1"/>
    <col min="3634" max="3634" width="3.25" style="2" bestFit="1" customWidth="1"/>
    <col min="3635" max="3635" width="3" style="2" customWidth="1"/>
    <col min="3636" max="3636" width="5.5" style="2" bestFit="1" customWidth="1"/>
    <col min="3637" max="3638" width="6.25" style="2" bestFit="1" customWidth="1"/>
    <col min="3639" max="3639" width="5.5" style="2" bestFit="1" customWidth="1"/>
    <col min="3640" max="3640" width="8" style="2" customWidth="1"/>
    <col min="3641" max="3641" width="7.75" style="2" bestFit="1" customWidth="1"/>
    <col min="3642" max="3642" width="5.5" style="2" bestFit="1" customWidth="1"/>
    <col min="3643" max="3643" width="7.625" style="2" bestFit="1" customWidth="1"/>
    <col min="3644" max="3645" width="4.125" style="2" customWidth="1"/>
    <col min="3646" max="3647" width="3.5" style="2" bestFit="1" customWidth="1"/>
    <col min="3648" max="3648" width="4.875" style="2" customWidth="1"/>
    <col min="3649" max="3840" width="9" style="2"/>
    <col min="3841" max="3841" width="3.375" style="2" customWidth="1"/>
    <col min="3842" max="3842" width="10.75" style="2" customWidth="1"/>
    <col min="3843" max="3846" width="3.625" style="2" bestFit="1" customWidth="1"/>
    <col min="3847" max="3847" width="4.625" style="2" bestFit="1" customWidth="1"/>
    <col min="3848" max="3849" width="3.625" style="2" bestFit="1" customWidth="1"/>
    <col min="3850" max="3850" width="4.625" style="2" bestFit="1" customWidth="1"/>
    <col min="3851" max="3851" width="3.625" style="2" bestFit="1" customWidth="1"/>
    <col min="3852" max="3852" width="4.625" style="2" bestFit="1" customWidth="1"/>
    <col min="3853" max="3853" width="3.625" style="2" bestFit="1" customWidth="1"/>
    <col min="3854" max="3854" width="4.625" style="2" bestFit="1" customWidth="1"/>
    <col min="3855" max="3855" width="4.5" style="2" bestFit="1" customWidth="1"/>
    <col min="3856" max="3859" width="3.625" style="2" bestFit="1" customWidth="1"/>
    <col min="3860" max="3860" width="4.625" style="2" bestFit="1" customWidth="1"/>
    <col min="3861" max="3861" width="4.875" style="2" bestFit="1" customWidth="1"/>
    <col min="3862" max="3862" width="2.875" style="2" customWidth="1"/>
    <col min="3863" max="3866" width="3.625" style="2" bestFit="1" customWidth="1"/>
    <col min="3867" max="3867" width="5.625" style="2" bestFit="1" customWidth="1"/>
    <col min="3868" max="3868" width="4.875" style="2" bestFit="1" customWidth="1"/>
    <col min="3869" max="3869" width="4.5" style="2" bestFit="1" customWidth="1"/>
    <col min="3870" max="3870" width="5.5" style="2" customWidth="1"/>
    <col min="3871" max="3872" width="4.625" style="2" bestFit="1" customWidth="1"/>
    <col min="3873" max="3873" width="3.625" style="2" bestFit="1" customWidth="1"/>
    <col min="3874" max="3874" width="4.625" style="2" bestFit="1" customWidth="1"/>
    <col min="3875" max="3875" width="4.5" style="2" bestFit="1" customWidth="1"/>
    <col min="3876" max="3876" width="3" style="2" bestFit="1" customWidth="1"/>
    <col min="3877" max="3878" width="3.5" style="2" bestFit="1" customWidth="1"/>
    <col min="3879" max="3879" width="3" style="2" customWidth="1"/>
    <col min="3880" max="3880" width="4.5" style="2" bestFit="1" customWidth="1"/>
    <col min="3881" max="3881" width="3.625" style="2" bestFit="1" customWidth="1"/>
    <col min="3882" max="3882" width="4.5" style="2" bestFit="1" customWidth="1"/>
    <col min="3883" max="3883" width="3.5" style="2" bestFit="1" customWidth="1"/>
    <col min="3884" max="3884" width="4.5" style="2" bestFit="1" customWidth="1"/>
    <col min="3885" max="3885" width="2.625" style="2" customWidth="1"/>
    <col min="3886" max="3886" width="4.5" style="2" bestFit="1" customWidth="1"/>
    <col min="3887" max="3887" width="3.25" style="2" bestFit="1" customWidth="1"/>
    <col min="3888" max="3889" width="3.5" style="2" bestFit="1" customWidth="1"/>
    <col min="3890" max="3890" width="3.25" style="2" bestFit="1" customWidth="1"/>
    <col min="3891" max="3891" width="3" style="2" customWidth="1"/>
    <col min="3892" max="3892" width="5.5" style="2" bestFit="1" customWidth="1"/>
    <col min="3893" max="3894" width="6.25" style="2" bestFit="1" customWidth="1"/>
    <col min="3895" max="3895" width="5.5" style="2" bestFit="1" customWidth="1"/>
    <col min="3896" max="3896" width="8" style="2" customWidth="1"/>
    <col min="3897" max="3897" width="7.75" style="2" bestFit="1" customWidth="1"/>
    <col min="3898" max="3898" width="5.5" style="2" bestFit="1" customWidth="1"/>
    <col min="3899" max="3899" width="7.625" style="2" bestFit="1" customWidth="1"/>
    <col min="3900" max="3901" width="4.125" style="2" customWidth="1"/>
    <col min="3902" max="3903" width="3.5" style="2" bestFit="1" customWidth="1"/>
    <col min="3904" max="3904" width="4.875" style="2" customWidth="1"/>
    <col min="3905" max="4096" width="9" style="2"/>
    <col min="4097" max="4097" width="3.375" style="2" customWidth="1"/>
    <col min="4098" max="4098" width="10.75" style="2" customWidth="1"/>
    <col min="4099" max="4102" width="3.625" style="2" bestFit="1" customWidth="1"/>
    <col min="4103" max="4103" width="4.625" style="2" bestFit="1" customWidth="1"/>
    <col min="4104" max="4105" width="3.625" style="2" bestFit="1" customWidth="1"/>
    <col min="4106" max="4106" width="4.625" style="2" bestFit="1" customWidth="1"/>
    <col min="4107" max="4107" width="3.625" style="2" bestFit="1" customWidth="1"/>
    <col min="4108" max="4108" width="4.625" style="2" bestFit="1" customWidth="1"/>
    <col min="4109" max="4109" width="3.625" style="2" bestFit="1" customWidth="1"/>
    <col min="4110" max="4110" width="4.625" style="2" bestFit="1" customWidth="1"/>
    <col min="4111" max="4111" width="4.5" style="2" bestFit="1" customWidth="1"/>
    <col min="4112" max="4115" width="3.625" style="2" bestFit="1" customWidth="1"/>
    <col min="4116" max="4116" width="4.625" style="2" bestFit="1" customWidth="1"/>
    <col min="4117" max="4117" width="4.875" style="2" bestFit="1" customWidth="1"/>
    <col min="4118" max="4118" width="2.875" style="2" customWidth="1"/>
    <col min="4119" max="4122" width="3.625" style="2" bestFit="1" customWidth="1"/>
    <col min="4123" max="4123" width="5.625" style="2" bestFit="1" customWidth="1"/>
    <col min="4124" max="4124" width="4.875" style="2" bestFit="1" customWidth="1"/>
    <col min="4125" max="4125" width="4.5" style="2" bestFit="1" customWidth="1"/>
    <col min="4126" max="4126" width="5.5" style="2" customWidth="1"/>
    <col min="4127" max="4128" width="4.625" style="2" bestFit="1" customWidth="1"/>
    <col min="4129" max="4129" width="3.625" style="2" bestFit="1" customWidth="1"/>
    <col min="4130" max="4130" width="4.625" style="2" bestFit="1" customWidth="1"/>
    <col min="4131" max="4131" width="4.5" style="2" bestFit="1" customWidth="1"/>
    <col min="4132" max="4132" width="3" style="2" bestFit="1" customWidth="1"/>
    <col min="4133" max="4134" width="3.5" style="2" bestFit="1" customWidth="1"/>
    <col min="4135" max="4135" width="3" style="2" customWidth="1"/>
    <col min="4136" max="4136" width="4.5" style="2" bestFit="1" customWidth="1"/>
    <col min="4137" max="4137" width="3.625" style="2" bestFit="1" customWidth="1"/>
    <col min="4138" max="4138" width="4.5" style="2" bestFit="1" customWidth="1"/>
    <col min="4139" max="4139" width="3.5" style="2" bestFit="1" customWidth="1"/>
    <col min="4140" max="4140" width="4.5" style="2" bestFit="1" customWidth="1"/>
    <col min="4141" max="4141" width="2.625" style="2" customWidth="1"/>
    <col min="4142" max="4142" width="4.5" style="2" bestFit="1" customWidth="1"/>
    <col min="4143" max="4143" width="3.25" style="2" bestFit="1" customWidth="1"/>
    <col min="4144" max="4145" width="3.5" style="2" bestFit="1" customWidth="1"/>
    <col min="4146" max="4146" width="3.25" style="2" bestFit="1" customWidth="1"/>
    <col min="4147" max="4147" width="3" style="2" customWidth="1"/>
    <col min="4148" max="4148" width="5.5" style="2" bestFit="1" customWidth="1"/>
    <col min="4149" max="4150" width="6.25" style="2" bestFit="1" customWidth="1"/>
    <col min="4151" max="4151" width="5.5" style="2" bestFit="1" customWidth="1"/>
    <col min="4152" max="4152" width="8" style="2" customWidth="1"/>
    <col min="4153" max="4153" width="7.75" style="2" bestFit="1" customWidth="1"/>
    <col min="4154" max="4154" width="5.5" style="2" bestFit="1" customWidth="1"/>
    <col min="4155" max="4155" width="7.625" style="2" bestFit="1" customWidth="1"/>
    <col min="4156" max="4157" width="4.125" style="2" customWidth="1"/>
    <col min="4158" max="4159" width="3.5" style="2" bestFit="1" customWidth="1"/>
    <col min="4160" max="4160" width="4.875" style="2" customWidth="1"/>
    <col min="4161" max="4352" width="9" style="2"/>
    <col min="4353" max="4353" width="3.375" style="2" customWidth="1"/>
    <col min="4354" max="4354" width="10.75" style="2" customWidth="1"/>
    <col min="4355" max="4358" width="3.625" style="2" bestFit="1" customWidth="1"/>
    <col min="4359" max="4359" width="4.625" style="2" bestFit="1" customWidth="1"/>
    <col min="4360" max="4361" width="3.625" style="2" bestFit="1" customWidth="1"/>
    <col min="4362" max="4362" width="4.625" style="2" bestFit="1" customWidth="1"/>
    <col min="4363" max="4363" width="3.625" style="2" bestFit="1" customWidth="1"/>
    <col min="4364" max="4364" width="4.625" style="2" bestFit="1" customWidth="1"/>
    <col min="4365" max="4365" width="3.625" style="2" bestFit="1" customWidth="1"/>
    <col min="4366" max="4366" width="4.625" style="2" bestFit="1" customWidth="1"/>
    <col min="4367" max="4367" width="4.5" style="2" bestFit="1" customWidth="1"/>
    <col min="4368" max="4371" width="3.625" style="2" bestFit="1" customWidth="1"/>
    <col min="4372" max="4372" width="4.625" style="2" bestFit="1" customWidth="1"/>
    <col min="4373" max="4373" width="4.875" style="2" bestFit="1" customWidth="1"/>
    <col min="4374" max="4374" width="2.875" style="2" customWidth="1"/>
    <col min="4375" max="4378" width="3.625" style="2" bestFit="1" customWidth="1"/>
    <col min="4379" max="4379" width="5.625" style="2" bestFit="1" customWidth="1"/>
    <col min="4380" max="4380" width="4.875" style="2" bestFit="1" customWidth="1"/>
    <col min="4381" max="4381" width="4.5" style="2" bestFit="1" customWidth="1"/>
    <col min="4382" max="4382" width="5.5" style="2" customWidth="1"/>
    <col min="4383" max="4384" width="4.625" style="2" bestFit="1" customWidth="1"/>
    <col min="4385" max="4385" width="3.625" style="2" bestFit="1" customWidth="1"/>
    <col min="4386" max="4386" width="4.625" style="2" bestFit="1" customWidth="1"/>
    <col min="4387" max="4387" width="4.5" style="2" bestFit="1" customWidth="1"/>
    <col min="4388" max="4388" width="3" style="2" bestFit="1" customWidth="1"/>
    <col min="4389" max="4390" width="3.5" style="2" bestFit="1" customWidth="1"/>
    <col min="4391" max="4391" width="3" style="2" customWidth="1"/>
    <col min="4392" max="4392" width="4.5" style="2" bestFit="1" customWidth="1"/>
    <col min="4393" max="4393" width="3.625" style="2" bestFit="1" customWidth="1"/>
    <col min="4394" max="4394" width="4.5" style="2" bestFit="1" customWidth="1"/>
    <col min="4395" max="4395" width="3.5" style="2" bestFit="1" customWidth="1"/>
    <col min="4396" max="4396" width="4.5" style="2" bestFit="1" customWidth="1"/>
    <col min="4397" max="4397" width="2.625" style="2" customWidth="1"/>
    <col min="4398" max="4398" width="4.5" style="2" bestFit="1" customWidth="1"/>
    <col min="4399" max="4399" width="3.25" style="2" bestFit="1" customWidth="1"/>
    <col min="4400" max="4401" width="3.5" style="2" bestFit="1" customWidth="1"/>
    <col min="4402" max="4402" width="3.25" style="2" bestFit="1" customWidth="1"/>
    <col min="4403" max="4403" width="3" style="2" customWidth="1"/>
    <col min="4404" max="4404" width="5.5" style="2" bestFit="1" customWidth="1"/>
    <col min="4405" max="4406" width="6.25" style="2" bestFit="1" customWidth="1"/>
    <col min="4407" max="4407" width="5.5" style="2" bestFit="1" customWidth="1"/>
    <col min="4408" max="4408" width="8" style="2" customWidth="1"/>
    <col min="4409" max="4409" width="7.75" style="2" bestFit="1" customWidth="1"/>
    <col min="4410" max="4410" width="5.5" style="2" bestFit="1" customWidth="1"/>
    <col min="4411" max="4411" width="7.625" style="2" bestFit="1" customWidth="1"/>
    <col min="4412" max="4413" width="4.125" style="2" customWidth="1"/>
    <col min="4414" max="4415" width="3.5" style="2" bestFit="1" customWidth="1"/>
    <col min="4416" max="4416" width="4.875" style="2" customWidth="1"/>
    <col min="4417" max="4608" width="9" style="2"/>
    <col min="4609" max="4609" width="3.375" style="2" customWidth="1"/>
    <col min="4610" max="4610" width="10.75" style="2" customWidth="1"/>
    <col min="4611" max="4614" width="3.625" style="2" bestFit="1" customWidth="1"/>
    <col min="4615" max="4615" width="4.625" style="2" bestFit="1" customWidth="1"/>
    <col min="4616" max="4617" width="3.625" style="2" bestFit="1" customWidth="1"/>
    <col min="4618" max="4618" width="4.625" style="2" bestFit="1" customWidth="1"/>
    <col min="4619" max="4619" width="3.625" style="2" bestFit="1" customWidth="1"/>
    <col min="4620" max="4620" width="4.625" style="2" bestFit="1" customWidth="1"/>
    <col min="4621" max="4621" width="3.625" style="2" bestFit="1" customWidth="1"/>
    <col min="4622" max="4622" width="4.625" style="2" bestFit="1" customWidth="1"/>
    <col min="4623" max="4623" width="4.5" style="2" bestFit="1" customWidth="1"/>
    <col min="4624" max="4627" width="3.625" style="2" bestFit="1" customWidth="1"/>
    <col min="4628" max="4628" width="4.625" style="2" bestFit="1" customWidth="1"/>
    <col min="4629" max="4629" width="4.875" style="2" bestFit="1" customWidth="1"/>
    <col min="4630" max="4630" width="2.875" style="2" customWidth="1"/>
    <col min="4631" max="4634" width="3.625" style="2" bestFit="1" customWidth="1"/>
    <col min="4635" max="4635" width="5.625" style="2" bestFit="1" customWidth="1"/>
    <col min="4636" max="4636" width="4.875" style="2" bestFit="1" customWidth="1"/>
    <col min="4637" max="4637" width="4.5" style="2" bestFit="1" customWidth="1"/>
    <col min="4638" max="4638" width="5.5" style="2" customWidth="1"/>
    <col min="4639" max="4640" width="4.625" style="2" bestFit="1" customWidth="1"/>
    <col min="4641" max="4641" width="3.625" style="2" bestFit="1" customWidth="1"/>
    <col min="4642" max="4642" width="4.625" style="2" bestFit="1" customWidth="1"/>
    <col min="4643" max="4643" width="4.5" style="2" bestFit="1" customWidth="1"/>
    <col min="4644" max="4644" width="3" style="2" bestFit="1" customWidth="1"/>
    <col min="4645" max="4646" width="3.5" style="2" bestFit="1" customWidth="1"/>
    <col min="4647" max="4647" width="3" style="2" customWidth="1"/>
    <col min="4648" max="4648" width="4.5" style="2" bestFit="1" customWidth="1"/>
    <col min="4649" max="4649" width="3.625" style="2" bestFit="1" customWidth="1"/>
    <col min="4650" max="4650" width="4.5" style="2" bestFit="1" customWidth="1"/>
    <col min="4651" max="4651" width="3.5" style="2" bestFit="1" customWidth="1"/>
    <col min="4652" max="4652" width="4.5" style="2" bestFit="1" customWidth="1"/>
    <col min="4653" max="4653" width="2.625" style="2" customWidth="1"/>
    <col min="4654" max="4654" width="4.5" style="2" bestFit="1" customWidth="1"/>
    <col min="4655" max="4655" width="3.25" style="2" bestFit="1" customWidth="1"/>
    <col min="4656" max="4657" width="3.5" style="2" bestFit="1" customWidth="1"/>
    <col min="4658" max="4658" width="3.25" style="2" bestFit="1" customWidth="1"/>
    <col min="4659" max="4659" width="3" style="2" customWidth="1"/>
    <col min="4660" max="4660" width="5.5" style="2" bestFit="1" customWidth="1"/>
    <col min="4661" max="4662" width="6.25" style="2" bestFit="1" customWidth="1"/>
    <col min="4663" max="4663" width="5.5" style="2" bestFit="1" customWidth="1"/>
    <col min="4664" max="4664" width="8" style="2" customWidth="1"/>
    <col min="4665" max="4665" width="7.75" style="2" bestFit="1" customWidth="1"/>
    <col min="4666" max="4666" width="5.5" style="2" bestFit="1" customWidth="1"/>
    <col min="4667" max="4667" width="7.625" style="2" bestFit="1" customWidth="1"/>
    <col min="4668" max="4669" width="4.125" style="2" customWidth="1"/>
    <col min="4670" max="4671" width="3.5" style="2" bestFit="1" customWidth="1"/>
    <col min="4672" max="4672" width="4.875" style="2" customWidth="1"/>
    <col min="4673" max="4864" width="9" style="2"/>
    <col min="4865" max="4865" width="3.375" style="2" customWidth="1"/>
    <col min="4866" max="4866" width="10.75" style="2" customWidth="1"/>
    <col min="4867" max="4870" width="3.625" style="2" bestFit="1" customWidth="1"/>
    <col min="4871" max="4871" width="4.625" style="2" bestFit="1" customWidth="1"/>
    <col min="4872" max="4873" width="3.625" style="2" bestFit="1" customWidth="1"/>
    <col min="4874" max="4874" width="4.625" style="2" bestFit="1" customWidth="1"/>
    <col min="4875" max="4875" width="3.625" style="2" bestFit="1" customWidth="1"/>
    <col min="4876" max="4876" width="4.625" style="2" bestFit="1" customWidth="1"/>
    <col min="4877" max="4877" width="3.625" style="2" bestFit="1" customWidth="1"/>
    <col min="4878" max="4878" width="4.625" style="2" bestFit="1" customWidth="1"/>
    <col min="4879" max="4879" width="4.5" style="2" bestFit="1" customWidth="1"/>
    <col min="4880" max="4883" width="3.625" style="2" bestFit="1" customWidth="1"/>
    <col min="4884" max="4884" width="4.625" style="2" bestFit="1" customWidth="1"/>
    <col min="4885" max="4885" width="4.875" style="2" bestFit="1" customWidth="1"/>
    <col min="4886" max="4886" width="2.875" style="2" customWidth="1"/>
    <col min="4887" max="4890" width="3.625" style="2" bestFit="1" customWidth="1"/>
    <col min="4891" max="4891" width="5.625" style="2" bestFit="1" customWidth="1"/>
    <col min="4892" max="4892" width="4.875" style="2" bestFit="1" customWidth="1"/>
    <col min="4893" max="4893" width="4.5" style="2" bestFit="1" customWidth="1"/>
    <col min="4894" max="4894" width="5.5" style="2" customWidth="1"/>
    <col min="4895" max="4896" width="4.625" style="2" bestFit="1" customWidth="1"/>
    <col min="4897" max="4897" width="3.625" style="2" bestFit="1" customWidth="1"/>
    <col min="4898" max="4898" width="4.625" style="2" bestFit="1" customWidth="1"/>
    <col min="4899" max="4899" width="4.5" style="2" bestFit="1" customWidth="1"/>
    <col min="4900" max="4900" width="3" style="2" bestFit="1" customWidth="1"/>
    <col min="4901" max="4902" width="3.5" style="2" bestFit="1" customWidth="1"/>
    <col min="4903" max="4903" width="3" style="2" customWidth="1"/>
    <col min="4904" max="4904" width="4.5" style="2" bestFit="1" customWidth="1"/>
    <col min="4905" max="4905" width="3.625" style="2" bestFit="1" customWidth="1"/>
    <col min="4906" max="4906" width="4.5" style="2" bestFit="1" customWidth="1"/>
    <col min="4907" max="4907" width="3.5" style="2" bestFit="1" customWidth="1"/>
    <col min="4908" max="4908" width="4.5" style="2" bestFit="1" customWidth="1"/>
    <col min="4909" max="4909" width="2.625" style="2" customWidth="1"/>
    <col min="4910" max="4910" width="4.5" style="2" bestFit="1" customWidth="1"/>
    <col min="4911" max="4911" width="3.25" style="2" bestFit="1" customWidth="1"/>
    <col min="4912" max="4913" width="3.5" style="2" bestFit="1" customWidth="1"/>
    <col min="4914" max="4914" width="3.25" style="2" bestFit="1" customWidth="1"/>
    <col min="4915" max="4915" width="3" style="2" customWidth="1"/>
    <col min="4916" max="4916" width="5.5" style="2" bestFit="1" customWidth="1"/>
    <col min="4917" max="4918" width="6.25" style="2" bestFit="1" customWidth="1"/>
    <col min="4919" max="4919" width="5.5" style="2" bestFit="1" customWidth="1"/>
    <col min="4920" max="4920" width="8" style="2" customWidth="1"/>
    <col min="4921" max="4921" width="7.75" style="2" bestFit="1" customWidth="1"/>
    <col min="4922" max="4922" width="5.5" style="2" bestFit="1" customWidth="1"/>
    <col min="4923" max="4923" width="7.625" style="2" bestFit="1" customWidth="1"/>
    <col min="4924" max="4925" width="4.125" style="2" customWidth="1"/>
    <col min="4926" max="4927" width="3.5" style="2" bestFit="1" customWidth="1"/>
    <col min="4928" max="4928" width="4.875" style="2" customWidth="1"/>
    <col min="4929" max="5120" width="9" style="2"/>
    <col min="5121" max="5121" width="3.375" style="2" customWidth="1"/>
    <col min="5122" max="5122" width="10.75" style="2" customWidth="1"/>
    <col min="5123" max="5126" width="3.625" style="2" bestFit="1" customWidth="1"/>
    <col min="5127" max="5127" width="4.625" style="2" bestFit="1" customWidth="1"/>
    <col min="5128" max="5129" width="3.625" style="2" bestFit="1" customWidth="1"/>
    <col min="5130" max="5130" width="4.625" style="2" bestFit="1" customWidth="1"/>
    <col min="5131" max="5131" width="3.625" style="2" bestFit="1" customWidth="1"/>
    <col min="5132" max="5132" width="4.625" style="2" bestFit="1" customWidth="1"/>
    <col min="5133" max="5133" width="3.625" style="2" bestFit="1" customWidth="1"/>
    <col min="5134" max="5134" width="4.625" style="2" bestFit="1" customWidth="1"/>
    <col min="5135" max="5135" width="4.5" style="2" bestFit="1" customWidth="1"/>
    <col min="5136" max="5139" width="3.625" style="2" bestFit="1" customWidth="1"/>
    <col min="5140" max="5140" width="4.625" style="2" bestFit="1" customWidth="1"/>
    <col min="5141" max="5141" width="4.875" style="2" bestFit="1" customWidth="1"/>
    <col min="5142" max="5142" width="2.875" style="2" customWidth="1"/>
    <col min="5143" max="5146" width="3.625" style="2" bestFit="1" customWidth="1"/>
    <col min="5147" max="5147" width="5.625" style="2" bestFit="1" customWidth="1"/>
    <col min="5148" max="5148" width="4.875" style="2" bestFit="1" customWidth="1"/>
    <col min="5149" max="5149" width="4.5" style="2" bestFit="1" customWidth="1"/>
    <col min="5150" max="5150" width="5.5" style="2" customWidth="1"/>
    <col min="5151" max="5152" width="4.625" style="2" bestFit="1" customWidth="1"/>
    <col min="5153" max="5153" width="3.625" style="2" bestFit="1" customWidth="1"/>
    <col min="5154" max="5154" width="4.625" style="2" bestFit="1" customWidth="1"/>
    <col min="5155" max="5155" width="4.5" style="2" bestFit="1" customWidth="1"/>
    <col min="5156" max="5156" width="3" style="2" bestFit="1" customWidth="1"/>
    <col min="5157" max="5158" width="3.5" style="2" bestFit="1" customWidth="1"/>
    <col min="5159" max="5159" width="3" style="2" customWidth="1"/>
    <col min="5160" max="5160" width="4.5" style="2" bestFit="1" customWidth="1"/>
    <col min="5161" max="5161" width="3.625" style="2" bestFit="1" customWidth="1"/>
    <col min="5162" max="5162" width="4.5" style="2" bestFit="1" customWidth="1"/>
    <col min="5163" max="5163" width="3.5" style="2" bestFit="1" customWidth="1"/>
    <col min="5164" max="5164" width="4.5" style="2" bestFit="1" customWidth="1"/>
    <col min="5165" max="5165" width="2.625" style="2" customWidth="1"/>
    <col min="5166" max="5166" width="4.5" style="2" bestFit="1" customWidth="1"/>
    <col min="5167" max="5167" width="3.25" style="2" bestFit="1" customWidth="1"/>
    <col min="5168" max="5169" width="3.5" style="2" bestFit="1" customWidth="1"/>
    <col min="5170" max="5170" width="3.25" style="2" bestFit="1" customWidth="1"/>
    <col min="5171" max="5171" width="3" style="2" customWidth="1"/>
    <col min="5172" max="5172" width="5.5" style="2" bestFit="1" customWidth="1"/>
    <col min="5173" max="5174" width="6.25" style="2" bestFit="1" customWidth="1"/>
    <col min="5175" max="5175" width="5.5" style="2" bestFit="1" customWidth="1"/>
    <col min="5176" max="5176" width="8" style="2" customWidth="1"/>
    <col min="5177" max="5177" width="7.75" style="2" bestFit="1" customWidth="1"/>
    <col min="5178" max="5178" width="5.5" style="2" bestFit="1" customWidth="1"/>
    <col min="5179" max="5179" width="7.625" style="2" bestFit="1" customWidth="1"/>
    <col min="5180" max="5181" width="4.125" style="2" customWidth="1"/>
    <col min="5182" max="5183" width="3.5" style="2" bestFit="1" customWidth="1"/>
    <col min="5184" max="5184" width="4.875" style="2" customWidth="1"/>
    <col min="5185" max="5376" width="9" style="2"/>
    <col min="5377" max="5377" width="3.375" style="2" customWidth="1"/>
    <col min="5378" max="5378" width="10.75" style="2" customWidth="1"/>
    <col min="5379" max="5382" width="3.625" style="2" bestFit="1" customWidth="1"/>
    <col min="5383" max="5383" width="4.625" style="2" bestFit="1" customWidth="1"/>
    <col min="5384" max="5385" width="3.625" style="2" bestFit="1" customWidth="1"/>
    <col min="5386" max="5386" width="4.625" style="2" bestFit="1" customWidth="1"/>
    <col min="5387" max="5387" width="3.625" style="2" bestFit="1" customWidth="1"/>
    <col min="5388" max="5388" width="4.625" style="2" bestFit="1" customWidth="1"/>
    <col min="5389" max="5389" width="3.625" style="2" bestFit="1" customWidth="1"/>
    <col min="5390" max="5390" width="4.625" style="2" bestFit="1" customWidth="1"/>
    <col min="5391" max="5391" width="4.5" style="2" bestFit="1" customWidth="1"/>
    <col min="5392" max="5395" width="3.625" style="2" bestFit="1" customWidth="1"/>
    <col min="5396" max="5396" width="4.625" style="2" bestFit="1" customWidth="1"/>
    <col min="5397" max="5397" width="4.875" style="2" bestFit="1" customWidth="1"/>
    <col min="5398" max="5398" width="2.875" style="2" customWidth="1"/>
    <col min="5399" max="5402" width="3.625" style="2" bestFit="1" customWidth="1"/>
    <col min="5403" max="5403" width="5.625" style="2" bestFit="1" customWidth="1"/>
    <col min="5404" max="5404" width="4.875" style="2" bestFit="1" customWidth="1"/>
    <col min="5405" max="5405" width="4.5" style="2" bestFit="1" customWidth="1"/>
    <col min="5406" max="5406" width="5.5" style="2" customWidth="1"/>
    <col min="5407" max="5408" width="4.625" style="2" bestFit="1" customWidth="1"/>
    <col min="5409" max="5409" width="3.625" style="2" bestFit="1" customWidth="1"/>
    <col min="5410" max="5410" width="4.625" style="2" bestFit="1" customWidth="1"/>
    <col min="5411" max="5411" width="4.5" style="2" bestFit="1" customWidth="1"/>
    <col min="5412" max="5412" width="3" style="2" bestFit="1" customWidth="1"/>
    <col min="5413" max="5414" width="3.5" style="2" bestFit="1" customWidth="1"/>
    <col min="5415" max="5415" width="3" style="2" customWidth="1"/>
    <col min="5416" max="5416" width="4.5" style="2" bestFit="1" customWidth="1"/>
    <col min="5417" max="5417" width="3.625" style="2" bestFit="1" customWidth="1"/>
    <col min="5418" max="5418" width="4.5" style="2" bestFit="1" customWidth="1"/>
    <col min="5419" max="5419" width="3.5" style="2" bestFit="1" customWidth="1"/>
    <col min="5420" max="5420" width="4.5" style="2" bestFit="1" customWidth="1"/>
    <col min="5421" max="5421" width="2.625" style="2" customWidth="1"/>
    <col min="5422" max="5422" width="4.5" style="2" bestFit="1" customWidth="1"/>
    <col min="5423" max="5423" width="3.25" style="2" bestFit="1" customWidth="1"/>
    <col min="5424" max="5425" width="3.5" style="2" bestFit="1" customWidth="1"/>
    <col min="5426" max="5426" width="3.25" style="2" bestFit="1" customWidth="1"/>
    <col min="5427" max="5427" width="3" style="2" customWidth="1"/>
    <col min="5428" max="5428" width="5.5" style="2" bestFit="1" customWidth="1"/>
    <col min="5429" max="5430" width="6.25" style="2" bestFit="1" customWidth="1"/>
    <col min="5431" max="5431" width="5.5" style="2" bestFit="1" customWidth="1"/>
    <col min="5432" max="5432" width="8" style="2" customWidth="1"/>
    <col min="5433" max="5433" width="7.75" style="2" bestFit="1" customWidth="1"/>
    <col min="5434" max="5434" width="5.5" style="2" bestFit="1" customWidth="1"/>
    <col min="5435" max="5435" width="7.625" style="2" bestFit="1" customWidth="1"/>
    <col min="5436" max="5437" width="4.125" style="2" customWidth="1"/>
    <col min="5438" max="5439" width="3.5" style="2" bestFit="1" customWidth="1"/>
    <col min="5440" max="5440" width="4.875" style="2" customWidth="1"/>
    <col min="5441" max="5632" width="9" style="2"/>
    <col min="5633" max="5633" width="3.375" style="2" customWidth="1"/>
    <col min="5634" max="5634" width="10.75" style="2" customWidth="1"/>
    <col min="5635" max="5638" width="3.625" style="2" bestFit="1" customWidth="1"/>
    <col min="5639" max="5639" width="4.625" style="2" bestFit="1" customWidth="1"/>
    <col min="5640" max="5641" width="3.625" style="2" bestFit="1" customWidth="1"/>
    <col min="5642" max="5642" width="4.625" style="2" bestFit="1" customWidth="1"/>
    <col min="5643" max="5643" width="3.625" style="2" bestFit="1" customWidth="1"/>
    <col min="5644" max="5644" width="4.625" style="2" bestFit="1" customWidth="1"/>
    <col min="5645" max="5645" width="3.625" style="2" bestFit="1" customWidth="1"/>
    <col min="5646" max="5646" width="4.625" style="2" bestFit="1" customWidth="1"/>
    <col min="5647" max="5647" width="4.5" style="2" bestFit="1" customWidth="1"/>
    <col min="5648" max="5651" width="3.625" style="2" bestFit="1" customWidth="1"/>
    <col min="5652" max="5652" width="4.625" style="2" bestFit="1" customWidth="1"/>
    <col min="5653" max="5653" width="4.875" style="2" bestFit="1" customWidth="1"/>
    <col min="5654" max="5654" width="2.875" style="2" customWidth="1"/>
    <col min="5655" max="5658" width="3.625" style="2" bestFit="1" customWidth="1"/>
    <col min="5659" max="5659" width="5.625" style="2" bestFit="1" customWidth="1"/>
    <col min="5660" max="5660" width="4.875" style="2" bestFit="1" customWidth="1"/>
    <col min="5661" max="5661" width="4.5" style="2" bestFit="1" customWidth="1"/>
    <col min="5662" max="5662" width="5.5" style="2" customWidth="1"/>
    <col min="5663" max="5664" width="4.625" style="2" bestFit="1" customWidth="1"/>
    <col min="5665" max="5665" width="3.625" style="2" bestFit="1" customWidth="1"/>
    <col min="5666" max="5666" width="4.625" style="2" bestFit="1" customWidth="1"/>
    <col min="5667" max="5667" width="4.5" style="2" bestFit="1" customWidth="1"/>
    <col min="5668" max="5668" width="3" style="2" bestFit="1" customWidth="1"/>
    <col min="5669" max="5670" width="3.5" style="2" bestFit="1" customWidth="1"/>
    <col min="5671" max="5671" width="3" style="2" customWidth="1"/>
    <col min="5672" max="5672" width="4.5" style="2" bestFit="1" customWidth="1"/>
    <col min="5673" max="5673" width="3.625" style="2" bestFit="1" customWidth="1"/>
    <col min="5674" max="5674" width="4.5" style="2" bestFit="1" customWidth="1"/>
    <col min="5675" max="5675" width="3.5" style="2" bestFit="1" customWidth="1"/>
    <col min="5676" max="5676" width="4.5" style="2" bestFit="1" customWidth="1"/>
    <col min="5677" max="5677" width="2.625" style="2" customWidth="1"/>
    <col min="5678" max="5678" width="4.5" style="2" bestFit="1" customWidth="1"/>
    <col min="5679" max="5679" width="3.25" style="2" bestFit="1" customWidth="1"/>
    <col min="5680" max="5681" width="3.5" style="2" bestFit="1" customWidth="1"/>
    <col min="5682" max="5682" width="3.25" style="2" bestFit="1" customWidth="1"/>
    <col min="5683" max="5683" width="3" style="2" customWidth="1"/>
    <col min="5684" max="5684" width="5.5" style="2" bestFit="1" customWidth="1"/>
    <col min="5685" max="5686" width="6.25" style="2" bestFit="1" customWidth="1"/>
    <col min="5687" max="5687" width="5.5" style="2" bestFit="1" customWidth="1"/>
    <col min="5688" max="5688" width="8" style="2" customWidth="1"/>
    <col min="5689" max="5689" width="7.75" style="2" bestFit="1" customWidth="1"/>
    <col min="5690" max="5690" width="5.5" style="2" bestFit="1" customWidth="1"/>
    <col min="5691" max="5691" width="7.625" style="2" bestFit="1" customWidth="1"/>
    <col min="5692" max="5693" width="4.125" style="2" customWidth="1"/>
    <col min="5694" max="5695" width="3.5" style="2" bestFit="1" customWidth="1"/>
    <col min="5696" max="5696" width="4.875" style="2" customWidth="1"/>
    <col min="5697" max="5888" width="9" style="2"/>
    <col min="5889" max="5889" width="3.375" style="2" customWidth="1"/>
    <col min="5890" max="5890" width="10.75" style="2" customWidth="1"/>
    <col min="5891" max="5894" width="3.625" style="2" bestFit="1" customWidth="1"/>
    <col min="5895" max="5895" width="4.625" style="2" bestFit="1" customWidth="1"/>
    <col min="5896" max="5897" width="3.625" style="2" bestFit="1" customWidth="1"/>
    <col min="5898" max="5898" width="4.625" style="2" bestFit="1" customWidth="1"/>
    <col min="5899" max="5899" width="3.625" style="2" bestFit="1" customWidth="1"/>
    <col min="5900" max="5900" width="4.625" style="2" bestFit="1" customWidth="1"/>
    <col min="5901" max="5901" width="3.625" style="2" bestFit="1" customWidth="1"/>
    <col min="5902" max="5902" width="4.625" style="2" bestFit="1" customWidth="1"/>
    <col min="5903" max="5903" width="4.5" style="2" bestFit="1" customWidth="1"/>
    <col min="5904" max="5907" width="3.625" style="2" bestFit="1" customWidth="1"/>
    <col min="5908" max="5908" width="4.625" style="2" bestFit="1" customWidth="1"/>
    <col min="5909" max="5909" width="4.875" style="2" bestFit="1" customWidth="1"/>
    <col min="5910" max="5910" width="2.875" style="2" customWidth="1"/>
    <col min="5911" max="5914" width="3.625" style="2" bestFit="1" customWidth="1"/>
    <col min="5915" max="5915" width="5.625" style="2" bestFit="1" customWidth="1"/>
    <col min="5916" max="5916" width="4.875" style="2" bestFit="1" customWidth="1"/>
    <col min="5917" max="5917" width="4.5" style="2" bestFit="1" customWidth="1"/>
    <col min="5918" max="5918" width="5.5" style="2" customWidth="1"/>
    <col min="5919" max="5920" width="4.625" style="2" bestFit="1" customWidth="1"/>
    <col min="5921" max="5921" width="3.625" style="2" bestFit="1" customWidth="1"/>
    <col min="5922" max="5922" width="4.625" style="2" bestFit="1" customWidth="1"/>
    <col min="5923" max="5923" width="4.5" style="2" bestFit="1" customWidth="1"/>
    <col min="5924" max="5924" width="3" style="2" bestFit="1" customWidth="1"/>
    <col min="5925" max="5926" width="3.5" style="2" bestFit="1" customWidth="1"/>
    <col min="5927" max="5927" width="3" style="2" customWidth="1"/>
    <col min="5928" max="5928" width="4.5" style="2" bestFit="1" customWidth="1"/>
    <col min="5929" max="5929" width="3.625" style="2" bestFit="1" customWidth="1"/>
    <col min="5930" max="5930" width="4.5" style="2" bestFit="1" customWidth="1"/>
    <col min="5931" max="5931" width="3.5" style="2" bestFit="1" customWidth="1"/>
    <col min="5932" max="5932" width="4.5" style="2" bestFit="1" customWidth="1"/>
    <col min="5933" max="5933" width="2.625" style="2" customWidth="1"/>
    <col min="5934" max="5934" width="4.5" style="2" bestFit="1" customWidth="1"/>
    <col min="5935" max="5935" width="3.25" style="2" bestFit="1" customWidth="1"/>
    <col min="5936" max="5937" width="3.5" style="2" bestFit="1" customWidth="1"/>
    <col min="5938" max="5938" width="3.25" style="2" bestFit="1" customWidth="1"/>
    <col min="5939" max="5939" width="3" style="2" customWidth="1"/>
    <col min="5940" max="5940" width="5.5" style="2" bestFit="1" customWidth="1"/>
    <col min="5941" max="5942" width="6.25" style="2" bestFit="1" customWidth="1"/>
    <col min="5943" max="5943" width="5.5" style="2" bestFit="1" customWidth="1"/>
    <col min="5944" max="5944" width="8" style="2" customWidth="1"/>
    <col min="5945" max="5945" width="7.75" style="2" bestFit="1" customWidth="1"/>
    <col min="5946" max="5946" width="5.5" style="2" bestFit="1" customWidth="1"/>
    <col min="5947" max="5947" width="7.625" style="2" bestFit="1" customWidth="1"/>
    <col min="5948" max="5949" width="4.125" style="2" customWidth="1"/>
    <col min="5950" max="5951" width="3.5" style="2" bestFit="1" customWidth="1"/>
    <col min="5952" max="5952" width="4.875" style="2" customWidth="1"/>
    <col min="5953" max="6144" width="9" style="2"/>
    <col min="6145" max="6145" width="3.375" style="2" customWidth="1"/>
    <col min="6146" max="6146" width="10.75" style="2" customWidth="1"/>
    <col min="6147" max="6150" width="3.625" style="2" bestFit="1" customWidth="1"/>
    <col min="6151" max="6151" width="4.625" style="2" bestFit="1" customWidth="1"/>
    <col min="6152" max="6153" width="3.625" style="2" bestFit="1" customWidth="1"/>
    <col min="6154" max="6154" width="4.625" style="2" bestFit="1" customWidth="1"/>
    <col min="6155" max="6155" width="3.625" style="2" bestFit="1" customWidth="1"/>
    <col min="6156" max="6156" width="4.625" style="2" bestFit="1" customWidth="1"/>
    <col min="6157" max="6157" width="3.625" style="2" bestFit="1" customWidth="1"/>
    <col min="6158" max="6158" width="4.625" style="2" bestFit="1" customWidth="1"/>
    <col min="6159" max="6159" width="4.5" style="2" bestFit="1" customWidth="1"/>
    <col min="6160" max="6163" width="3.625" style="2" bestFit="1" customWidth="1"/>
    <col min="6164" max="6164" width="4.625" style="2" bestFit="1" customWidth="1"/>
    <col min="6165" max="6165" width="4.875" style="2" bestFit="1" customWidth="1"/>
    <col min="6166" max="6166" width="2.875" style="2" customWidth="1"/>
    <col min="6167" max="6170" width="3.625" style="2" bestFit="1" customWidth="1"/>
    <col min="6171" max="6171" width="5.625" style="2" bestFit="1" customWidth="1"/>
    <col min="6172" max="6172" width="4.875" style="2" bestFit="1" customWidth="1"/>
    <col min="6173" max="6173" width="4.5" style="2" bestFit="1" customWidth="1"/>
    <col min="6174" max="6174" width="5.5" style="2" customWidth="1"/>
    <col min="6175" max="6176" width="4.625" style="2" bestFit="1" customWidth="1"/>
    <col min="6177" max="6177" width="3.625" style="2" bestFit="1" customWidth="1"/>
    <col min="6178" max="6178" width="4.625" style="2" bestFit="1" customWidth="1"/>
    <col min="6179" max="6179" width="4.5" style="2" bestFit="1" customWidth="1"/>
    <col min="6180" max="6180" width="3" style="2" bestFit="1" customWidth="1"/>
    <col min="6181" max="6182" width="3.5" style="2" bestFit="1" customWidth="1"/>
    <col min="6183" max="6183" width="3" style="2" customWidth="1"/>
    <col min="6184" max="6184" width="4.5" style="2" bestFit="1" customWidth="1"/>
    <col min="6185" max="6185" width="3.625" style="2" bestFit="1" customWidth="1"/>
    <col min="6186" max="6186" width="4.5" style="2" bestFit="1" customWidth="1"/>
    <col min="6187" max="6187" width="3.5" style="2" bestFit="1" customWidth="1"/>
    <col min="6188" max="6188" width="4.5" style="2" bestFit="1" customWidth="1"/>
    <col min="6189" max="6189" width="2.625" style="2" customWidth="1"/>
    <col min="6190" max="6190" width="4.5" style="2" bestFit="1" customWidth="1"/>
    <col min="6191" max="6191" width="3.25" style="2" bestFit="1" customWidth="1"/>
    <col min="6192" max="6193" width="3.5" style="2" bestFit="1" customWidth="1"/>
    <col min="6194" max="6194" width="3.25" style="2" bestFit="1" customWidth="1"/>
    <col min="6195" max="6195" width="3" style="2" customWidth="1"/>
    <col min="6196" max="6196" width="5.5" style="2" bestFit="1" customWidth="1"/>
    <col min="6197" max="6198" width="6.25" style="2" bestFit="1" customWidth="1"/>
    <col min="6199" max="6199" width="5.5" style="2" bestFit="1" customWidth="1"/>
    <col min="6200" max="6200" width="8" style="2" customWidth="1"/>
    <col min="6201" max="6201" width="7.75" style="2" bestFit="1" customWidth="1"/>
    <col min="6202" max="6202" width="5.5" style="2" bestFit="1" customWidth="1"/>
    <col min="6203" max="6203" width="7.625" style="2" bestFit="1" customWidth="1"/>
    <col min="6204" max="6205" width="4.125" style="2" customWidth="1"/>
    <col min="6206" max="6207" width="3.5" style="2" bestFit="1" customWidth="1"/>
    <col min="6208" max="6208" width="4.875" style="2" customWidth="1"/>
    <col min="6209" max="6400" width="9" style="2"/>
    <col min="6401" max="6401" width="3.375" style="2" customWidth="1"/>
    <col min="6402" max="6402" width="10.75" style="2" customWidth="1"/>
    <col min="6403" max="6406" width="3.625" style="2" bestFit="1" customWidth="1"/>
    <col min="6407" max="6407" width="4.625" style="2" bestFit="1" customWidth="1"/>
    <col min="6408" max="6409" width="3.625" style="2" bestFit="1" customWidth="1"/>
    <col min="6410" max="6410" width="4.625" style="2" bestFit="1" customWidth="1"/>
    <col min="6411" max="6411" width="3.625" style="2" bestFit="1" customWidth="1"/>
    <col min="6412" max="6412" width="4.625" style="2" bestFit="1" customWidth="1"/>
    <col min="6413" max="6413" width="3.625" style="2" bestFit="1" customWidth="1"/>
    <col min="6414" max="6414" width="4.625" style="2" bestFit="1" customWidth="1"/>
    <col min="6415" max="6415" width="4.5" style="2" bestFit="1" customWidth="1"/>
    <col min="6416" max="6419" width="3.625" style="2" bestFit="1" customWidth="1"/>
    <col min="6420" max="6420" width="4.625" style="2" bestFit="1" customWidth="1"/>
    <col min="6421" max="6421" width="4.875" style="2" bestFit="1" customWidth="1"/>
    <col min="6422" max="6422" width="2.875" style="2" customWidth="1"/>
    <col min="6423" max="6426" width="3.625" style="2" bestFit="1" customWidth="1"/>
    <col min="6427" max="6427" width="5.625" style="2" bestFit="1" customWidth="1"/>
    <col min="6428" max="6428" width="4.875" style="2" bestFit="1" customWidth="1"/>
    <col min="6429" max="6429" width="4.5" style="2" bestFit="1" customWidth="1"/>
    <col min="6430" max="6430" width="5.5" style="2" customWidth="1"/>
    <col min="6431" max="6432" width="4.625" style="2" bestFit="1" customWidth="1"/>
    <col min="6433" max="6433" width="3.625" style="2" bestFit="1" customWidth="1"/>
    <col min="6434" max="6434" width="4.625" style="2" bestFit="1" customWidth="1"/>
    <col min="6435" max="6435" width="4.5" style="2" bestFit="1" customWidth="1"/>
    <col min="6436" max="6436" width="3" style="2" bestFit="1" customWidth="1"/>
    <col min="6437" max="6438" width="3.5" style="2" bestFit="1" customWidth="1"/>
    <col min="6439" max="6439" width="3" style="2" customWidth="1"/>
    <col min="6440" max="6440" width="4.5" style="2" bestFit="1" customWidth="1"/>
    <col min="6441" max="6441" width="3.625" style="2" bestFit="1" customWidth="1"/>
    <col min="6442" max="6442" width="4.5" style="2" bestFit="1" customWidth="1"/>
    <col min="6443" max="6443" width="3.5" style="2" bestFit="1" customWidth="1"/>
    <col min="6444" max="6444" width="4.5" style="2" bestFit="1" customWidth="1"/>
    <col min="6445" max="6445" width="2.625" style="2" customWidth="1"/>
    <col min="6446" max="6446" width="4.5" style="2" bestFit="1" customWidth="1"/>
    <col min="6447" max="6447" width="3.25" style="2" bestFit="1" customWidth="1"/>
    <col min="6448" max="6449" width="3.5" style="2" bestFit="1" customWidth="1"/>
    <col min="6450" max="6450" width="3.25" style="2" bestFit="1" customWidth="1"/>
    <col min="6451" max="6451" width="3" style="2" customWidth="1"/>
    <col min="6452" max="6452" width="5.5" style="2" bestFit="1" customWidth="1"/>
    <col min="6453" max="6454" width="6.25" style="2" bestFit="1" customWidth="1"/>
    <col min="6455" max="6455" width="5.5" style="2" bestFit="1" customWidth="1"/>
    <col min="6456" max="6456" width="8" style="2" customWidth="1"/>
    <col min="6457" max="6457" width="7.75" style="2" bestFit="1" customWidth="1"/>
    <col min="6458" max="6458" width="5.5" style="2" bestFit="1" customWidth="1"/>
    <col min="6459" max="6459" width="7.625" style="2" bestFit="1" customWidth="1"/>
    <col min="6460" max="6461" width="4.125" style="2" customWidth="1"/>
    <col min="6462" max="6463" width="3.5" style="2" bestFit="1" customWidth="1"/>
    <col min="6464" max="6464" width="4.875" style="2" customWidth="1"/>
    <col min="6465" max="6656" width="9" style="2"/>
    <col min="6657" max="6657" width="3.375" style="2" customWidth="1"/>
    <col min="6658" max="6658" width="10.75" style="2" customWidth="1"/>
    <col min="6659" max="6662" width="3.625" style="2" bestFit="1" customWidth="1"/>
    <col min="6663" max="6663" width="4.625" style="2" bestFit="1" customWidth="1"/>
    <col min="6664" max="6665" width="3.625" style="2" bestFit="1" customWidth="1"/>
    <col min="6666" max="6666" width="4.625" style="2" bestFit="1" customWidth="1"/>
    <col min="6667" max="6667" width="3.625" style="2" bestFit="1" customWidth="1"/>
    <col min="6668" max="6668" width="4.625" style="2" bestFit="1" customWidth="1"/>
    <col min="6669" max="6669" width="3.625" style="2" bestFit="1" customWidth="1"/>
    <col min="6670" max="6670" width="4.625" style="2" bestFit="1" customWidth="1"/>
    <col min="6671" max="6671" width="4.5" style="2" bestFit="1" customWidth="1"/>
    <col min="6672" max="6675" width="3.625" style="2" bestFit="1" customWidth="1"/>
    <col min="6676" max="6676" width="4.625" style="2" bestFit="1" customWidth="1"/>
    <col min="6677" max="6677" width="4.875" style="2" bestFit="1" customWidth="1"/>
    <col min="6678" max="6678" width="2.875" style="2" customWidth="1"/>
    <col min="6679" max="6682" width="3.625" style="2" bestFit="1" customWidth="1"/>
    <col min="6683" max="6683" width="5.625" style="2" bestFit="1" customWidth="1"/>
    <col min="6684" max="6684" width="4.875" style="2" bestFit="1" customWidth="1"/>
    <col min="6685" max="6685" width="4.5" style="2" bestFit="1" customWidth="1"/>
    <col min="6686" max="6686" width="5.5" style="2" customWidth="1"/>
    <col min="6687" max="6688" width="4.625" style="2" bestFit="1" customWidth="1"/>
    <col min="6689" max="6689" width="3.625" style="2" bestFit="1" customWidth="1"/>
    <col min="6690" max="6690" width="4.625" style="2" bestFit="1" customWidth="1"/>
    <col min="6691" max="6691" width="4.5" style="2" bestFit="1" customWidth="1"/>
    <col min="6692" max="6692" width="3" style="2" bestFit="1" customWidth="1"/>
    <col min="6693" max="6694" width="3.5" style="2" bestFit="1" customWidth="1"/>
    <col min="6695" max="6695" width="3" style="2" customWidth="1"/>
    <col min="6696" max="6696" width="4.5" style="2" bestFit="1" customWidth="1"/>
    <col min="6697" max="6697" width="3.625" style="2" bestFit="1" customWidth="1"/>
    <col min="6698" max="6698" width="4.5" style="2" bestFit="1" customWidth="1"/>
    <col min="6699" max="6699" width="3.5" style="2" bestFit="1" customWidth="1"/>
    <col min="6700" max="6700" width="4.5" style="2" bestFit="1" customWidth="1"/>
    <col min="6701" max="6701" width="2.625" style="2" customWidth="1"/>
    <col min="6702" max="6702" width="4.5" style="2" bestFit="1" customWidth="1"/>
    <col min="6703" max="6703" width="3.25" style="2" bestFit="1" customWidth="1"/>
    <col min="6704" max="6705" width="3.5" style="2" bestFit="1" customWidth="1"/>
    <col min="6706" max="6706" width="3.25" style="2" bestFit="1" customWidth="1"/>
    <col min="6707" max="6707" width="3" style="2" customWidth="1"/>
    <col min="6708" max="6708" width="5.5" style="2" bestFit="1" customWidth="1"/>
    <col min="6709" max="6710" width="6.25" style="2" bestFit="1" customWidth="1"/>
    <col min="6711" max="6711" width="5.5" style="2" bestFit="1" customWidth="1"/>
    <col min="6712" max="6712" width="8" style="2" customWidth="1"/>
    <col min="6713" max="6713" width="7.75" style="2" bestFit="1" customWidth="1"/>
    <col min="6714" max="6714" width="5.5" style="2" bestFit="1" customWidth="1"/>
    <col min="6715" max="6715" width="7.625" style="2" bestFit="1" customWidth="1"/>
    <col min="6716" max="6717" width="4.125" style="2" customWidth="1"/>
    <col min="6718" max="6719" width="3.5" style="2" bestFit="1" customWidth="1"/>
    <col min="6720" max="6720" width="4.875" style="2" customWidth="1"/>
    <col min="6721" max="6912" width="9" style="2"/>
    <col min="6913" max="6913" width="3.375" style="2" customWidth="1"/>
    <col min="6914" max="6914" width="10.75" style="2" customWidth="1"/>
    <col min="6915" max="6918" width="3.625" style="2" bestFit="1" customWidth="1"/>
    <col min="6919" max="6919" width="4.625" style="2" bestFit="1" customWidth="1"/>
    <col min="6920" max="6921" width="3.625" style="2" bestFit="1" customWidth="1"/>
    <col min="6922" max="6922" width="4.625" style="2" bestFit="1" customWidth="1"/>
    <col min="6923" max="6923" width="3.625" style="2" bestFit="1" customWidth="1"/>
    <col min="6924" max="6924" width="4.625" style="2" bestFit="1" customWidth="1"/>
    <col min="6925" max="6925" width="3.625" style="2" bestFit="1" customWidth="1"/>
    <col min="6926" max="6926" width="4.625" style="2" bestFit="1" customWidth="1"/>
    <col min="6927" max="6927" width="4.5" style="2" bestFit="1" customWidth="1"/>
    <col min="6928" max="6931" width="3.625" style="2" bestFit="1" customWidth="1"/>
    <col min="6932" max="6932" width="4.625" style="2" bestFit="1" customWidth="1"/>
    <col min="6933" max="6933" width="4.875" style="2" bestFit="1" customWidth="1"/>
    <col min="6934" max="6934" width="2.875" style="2" customWidth="1"/>
    <col min="6935" max="6938" width="3.625" style="2" bestFit="1" customWidth="1"/>
    <col min="6939" max="6939" width="5.625" style="2" bestFit="1" customWidth="1"/>
    <col min="6940" max="6940" width="4.875" style="2" bestFit="1" customWidth="1"/>
    <col min="6941" max="6941" width="4.5" style="2" bestFit="1" customWidth="1"/>
    <col min="6942" max="6942" width="5.5" style="2" customWidth="1"/>
    <col min="6943" max="6944" width="4.625" style="2" bestFit="1" customWidth="1"/>
    <col min="6945" max="6945" width="3.625" style="2" bestFit="1" customWidth="1"/>
    <col min="6946" max="6946" width="4.625" style="2" bestFit="1" customWidth="1"/>
    <col min="6947" max="6947" width="4.5" style="2" bestFit="1" customWidth="1"/>
    <col min="6948" max="6948" width="3" style="2" bestFit="1" customWidth="1"/>
    <col min="6949" max="6950" width="3.5" style="2" bestFit="1" customWidth="1"/>
    <col min="6951" max="6951" width="3" style="2" customWidth="1"/>
    <col min="6952" max="6952" width="4.5" style="2" bestFit="1" customWidth="1"/>
    <col min="6953" max="6953" width="3.625" style="2" bestFit="1" customWidth="1"/>
    <col min="6954" max="6954" width="4.5" style="2" bestFit="1" customWidth="1"/>
    <col min="6955" max="6955" width="3.5" style="2" bestFit="1" customWidth="1"/>
    <col min="6956" max="6956" width="4.5" style="2" bestFit="1" customWidth="1"/>
    <col min="6957" max="6957" width="2.625" style="2" customWidth="1"/>
    <col min="6958" max="6958" width="4.5" style="2" bestFit="1" customWidth="1"/>
    <col min="6959" max="6959" width="3.25" style="2" bestFit="1" customWidth="1"/>
    <col min="6960" max="6961" width="3.5" style="2" bestFit="1" customWidth="1"/>
    <col min="6962" max="6962" width="3.25" style="2" bestFit="1" customWidth="1"/>
    <col min="6963" max="6963" width="3" style="2" customWidth="1"/>
    <col min="6964" max="6964" width="5.5" style="2" bestFit="1" customWidth="1"/>
    <col min="6965" max="6966" width="6.25" style="2" bestFit="1" customWidth="1"/>
    <col min="6967" max="6967" width="5.5" style="2" bestFit="1" customWidth="1"/>
    <col min="6968" max="6968" width="8" style="2" customWidth="1"/>
    <col min="6969" max="6969" width="7.75" style="2" bestFit="1" customWidth="1"/>
    <col min="6970" max="6970" width="5.5" style="2" bestFit="1" customWidth="1"/>
    <col min="6971" max="6971" width="7.625" style="2" bestFit="1" customWidth="1"/>
    <col min="6972" max="6973" width="4.125" style="2" customWidth="1"/>
    <col min="6974" max="6975" width="3.5" style="2" bestFit="1" customWidth="1"/>
    <col min="6976" max="6976" width="4.875" style="2" customWidth="1"/>
    <col min="6977" max="7168" width="9" style="2"/>
    <col min="7169" max="7169" width="3.375" style="2" customWidth="1"/>
    <col min="7170" max="7170" width="10.75" style="2" customWidth="1"/>
    <col min="7171" max="7174" width="3.625" style="2" bestFit="1" customWidth="1"/>
    <col min="7175" max="7175" width="4.625" style="2" bestFit="1" customWidth="1"/>
    <col min="7176" max="7177" width="3.625" style="2" bestFit="1" customWidth="1"/>
    <col min="7178" max="7178" width="4.625" style="2" bestFit="1" customWidth="1"/>
    <col min="7179" max="7179" width="3.625" style="2" bestFit="1" customWidth="1"/>
    <col min="7180" max="7180" width="4.625" style="2" bestFit="1" customWidth="1"/>
    <col min="7181" max="7181" width="3.625" style="2" bestFit="1" customWidth="1"/>
    <col min="7182" max="7182" width="4.625" style="2" bestFit="1" customWidth="1"/>
    <col min="7183" max="7183" width="4.5" style="2" bestFit="1" customWidth="1"/>
    <col min="7184" max="7187" width="3.625" style="2" bestFit="1" customWidth="1"/>
    <col min="7188" max="7188" width="4.625" style="2" bestFit="1" customWidth="1"/>
    <col min="7189" max="7189" width="4.875" style="2" bestFit="1" customWidth="1"/>
    <col min="7190" max="7190" width="2.875" style="2" customWidth="1"/>
    <col min="7191" max="7194" width="3.625" style="2" bestFit="1" customWidth="1"/>
    <col min="7195" max="7195" width="5.625" style="2" bestFit="1" customWidth="1"/>
    <col min="7196" max="7196" width="4.875" style="2" bestFit="1" customWidth="1"/>
    <col min="7197" max="7197" width="4.5" style="2" bestFit="1" customWidth="1"/>
    <col min="7198" max="7198" width="5.5" style="2" customWidth="1"/>
    <col min="7199" max="7200" width="4.625" style="2" bestFit="1" customWidth="1"/>
    <col min="7201" max="7201" width="3.625" style="2" bestFit="1" customWidth="1"/>
    <col min="7202" max="7202" width="4.625" style="2" bestFit="1" customWidth="1"/>
    <col min="7203" max="7203" width="4.5" style="2" bestFit="1" customWidth="1"/>
    <col min="7204" max="7204" width="3" style="2" bestFit="1" customWidth="1"/>
    <col min="7205" max="7206" width="3.5" style="2" bestFit="1" customWidth="1"/>
    <col min="7207" max="7207" width="3" style="2" customWidth="1"/>
    <col min="7208" max="7208" width="4.5" style="2" bestFit="1" customWidth="1"/>
    <col min="7209" max="7209" width="3.625" style="2" bestFit="1" customWidth="1"/>
    <col min="7210" max="7210" width="4.5" style="2" bestFit="1" customWidth="1"/>
    <col min="7211" max="7211" width="3.5" style="2" bestFit="1" customWidth="1"/>
    <col min="7212" max="7212" width="4.5" style="2" bestFit="1" customWidth="1"/>
    <col min="7213" max="7213" width="2.625" style="2" customWidth="1"/>
    <col min="7214" max="7214" width="4.5" style="2" bestFit="1" customWidth="1"/>
    <col min="7215" max="7215" width="3.25" style="2" bestFit="1" customWidth="1"/>
    <col min="7216" max="7217" width="3.5" style="2" bestFit="1" customWidth="1"/>
    <col min="7218" max="7218" width="3.25" style="2" bestFit="1" customWidth="1"/>
    <col min="7219" max="7219" width="3" style="2" customWidth="1"/>
    <col min="7220" max="7220" width="5.5" style="2" bestFit="1" customWidth="1"/>
    <col min="7221" max="7222" width="6.25" style="2" bestFit="1" customWidth="1"/>
    <col min="7223" max="7223" width="5.5" style="2" bestFit="1" customWidth="1"/>
    <col min="7224" max="7224" width="8" style="2" customWidth="1"/>
    <col min="7225" max="7225" width="7.75" style="2" bestFit="1" customWidth="1"/>
    <col min="7226" max="7226" width="5.5" style="2" bestFit="1" customWidth="1"/>
    <col min="7227" max="7227" width="7.625" style="2" bestFit="1" customWidth="1"/>
    <col min="7228" max="7229" width="4.125" style="2" customWidth="1"/>
    <col min="7230" max="7231" width="3.5" style="2" bestFit="1" customWidth="1"/>
    <col min="7232" max="7232" width="4.875" style="2" customWidth="1"/>
    <col min="7233" max="7424" width="9" style="2"/>
    <col min="7425" max="7425" width="3.375" style="2" customWidth="1"/>
    <col min="7426" max="7426" width="10.75" style="2" customWidth="1"/>
    <col min="7427" max="7430" width="3.625" style="2" bestFit="1" customWidth="1"/>
    <col min="7431" max="7431" width="4.625" style="2" bestFit="1" customWidth="1"/>
    <col min="7432" max="7433" width="3.625" style="2" bestFit="1" customWidth="1"/>
    <col min="7434" max="7434" width="4.625" style="2" bestFit="1" customWidth="1"/>
    <col min="7435" max="7435" width="3.625" style="2" bestFit="1" customWidth="1"/>
    <col min="7436" max="7436" width="4.625" style="2" bestFit="1" customWidth="1"/>
    <col min="7437" max="7437" width="3.625" style="2" bestFit="1" customWidth="1"/>
    <col min="7438" max="7438" width="4.625" style="2" bestFit="1" customWidth="1"/>
    <col min="7439" max="7439" width="4.5" style="2" bestFit="1" customWidth="1"/>
    <col min="7440" max="7443" width="3.625" style="2" bestFit="1" customWidth="1"/>
    <col min="7444" max="7444" width="4.625" style="2" bestFit="1" customWidth="1"/>
    <col min="7445" max="7445" width="4.875" style="2" bestFit="1" customWidth="1"/>
    <col min="7446" max="7446" width="2.875" style="2" customWidth="1"/>
    <col min="7447" max="7450" width="3.625" style="2" bestFit="1" customWidth="1"/>
    <col min="7451" max="7451" width="5.625" style="2" bestFit="1" customWidth="1"/>
    <col min="7452" max="7452" width="4.875" style="2" bestFit="1" customWidth="1"/>
    <col min="7453" max="7453" width="4.5" style="2" bestFit="1" customWidth="1"/>
    <col min="7454" max="7454" width="5.5" style="2" customWidth="1"/>
    <col min="7455" max="7456" width="4.625" style="2" bestFit="1" customWidth="1"/>
    <col min="7457" max="7457" width="3.625" style="2" bestFit="1" customWidth="1"/>
    <col min="7458" max="7458" width="4.625" style="2" bestFit="1" customWidth="1"/>
    <col min="7459" max="7459" width="4.5" style="2" bestFit="1" customWidth="1"/>
    <col min="7460" max="7460" width="3" style="2" bestFit="1" customWidth="1"/>
    <col min="7461" max="7462" width="3.5" style="2" bestFit="1" customWidth="1"/>
    <col min="7463" max="7463" width="3" style="2" customWidth="1"/>
    <col min="7464" max="7464" width="4.5" style="2" bestFit="1" customWidth="1"/>
    <col min="7465" max="7465" width="3.625" style="2" bestFit="1" customWidth="1"/>
    <col min="7466" max="7466" width="4.5" style="2" bestFit="1" customWidth="1"/>
    <col min="7467" max="7467" width="3.5" style="2" bestFit="1" customWidth="1"/>
    <col min="7468" max="7468" width="4.5" style="2" bestFit="1" customWidth="1"/>
    <col min="7469" max="7469" width="2.625" style="2" customWidth="1"/>
    <col min="7470" max="7470" width="4.5" style="2" bestFit="1" customWidth="1"/>
    <col min="7471" max="7471" width="3.25" style="2" bestFit="1" customWidth="1"/>
    <col min="7472" max="7473" width="3.5" style="2" bestFit="1" customWidth="1"/>
    <col min="7474" max="7474" width="3.25" style="2" bestFit="1" customWidth="1"/>
    <col min="7475" max="7475" width="3" style="2" customWidth="1"/>
    <col min="7476" max="7476" width="5.5" style="2" bestFit="1" customWidth="1"/>
    <col min="7477" max="7478" width="6.25" style="2" bestFit="1" customWidth="1"/>
    <col min="7479" max="7479" width="5.5" style="2" bestFit="1" customWidth="1"/>
    <col min="7480" max="7480" width="8" style="2" customWidth="1"/>
    <col min="7481" max="7481" width="7.75" style="2" bestFit="1" customWidth="1"/>
    <col min="7482" max="7482" width="5.5" style="2" bestFit="1" customWidth="1"/>
    <col min="7483" max="7483" width="7.625" style="2" bestFit="1" customWidth="1"/>
    <col min="7484" max="7485" width="4.125" style="2" customWidth="1"/>
    <col min="7486" max="7487" width="3.5" style="2" bestFit="1" customWidth="1"/>
    <col min="7488" max="7488" width="4.875" style="2" customWidth="1"/>
    <col min="7489" max="7680" width="9" style="2"/>
    <col min="7681" max="7681" width="3.375" style="2" customWidth="1"/>
    <col min="7682" max="7682" width="10.75" style="2" customWidth="1"/>
    <col min="7683" max="7686" width="3.625" style="2" bestFit="1" customWidth="1"/>
    <col min="7687" max="7687" width="4.625" style="2" bestFit="1" customWidth="1"/>
    <col min="7688" max="7689" width="3.625" style="2" bestFit="1" customWidth="1"/>
    <col min="7690" max="7690" width="4.625" style="2" bestFit="1" customWidth="1"/>
    <col min="7691" max="7691" width="3.625" style="2" bestFit="1" customWidth="1"/>
    <col min="7692" max="7692" width="4.625" style="2" bestFit="1" customWidth="1"/>
    <col min="7693" max="7693" width="3.625" style="2" bestFit="1" customWidth="1"/>
    <col min="7694" max="7694" width="4.625" style="2" bestFit="1" customWidth="1"/>
    <col min="7695" max="7695" width="4.5" style="2" bestFit="1" customWidth="1"/>
    <col min="7696" max="7699" width="3.625" style="2" bestFit="1" customWidth="1"/>
    <col min="7700" max="7700" width="4.625" style="2" bestFit="1" customWidth="1"/>
    <col min="7701" max="7701" width="4.875" style="2" bestFit="1" customWidth="1"/>
    <col min="7702" max="7702" width="2.875" style="2" customWidth="1"/>
    <col min="7703" max="7706" width="3.625" style="2" bestFit="1" customWidth="1"/>
    <col min="7707" max="7707" width="5.625" style="2" bestFit="1" customWidth="1"/>
    <col min="7708" max="7708" width="4.875" style="2" bestFit="1" customWidth="1"/>
    <col min="7709" max="7709" width="4.5" style="2" bestFit="1" customWidth="1"/>
    <col min="7710" max="7710" width="5.5" style="2" customWidth="1"/>
    <col min="7711" max="7712" width="4.625" style="2" bestFit="1" customWidth="1"/>
    <col min="7713" max="7713" width="3.625" style="2" bestFit="1" customWidth="1"/>
    <col min="7714" max="7714" width="4.625" style="2" bestFit="1" customWidth="1"/>
    <col min="7715" max="7715" width="4.5" style="2" bestFit="1" customWidth="1"/>
    <col min="7716" max="7716" width="3" style="2" bestFit="1" customWidth="1"/>
    <col min="7717" max="7718" width="3.5" style="2" bestFit="1" customWidth="1"/>
    <col min="7719" max="7719" width="3" style="2" customWidth="1"/>
    <col min="7720" max="7720" width="4.5" style="2" bestFit="1" customWidth="1"/>
    <col min="7721" max="7721" width="3.625" style="2" bestFit="1" customWidth="1"/>
    <col min="7722" max="7722" width="4.5" style="2" bestFit="1" customWidth="1"/>
    <col min="7723" max="7723" width="3.5" style="2" bestFit="1" customWidth="1"/>
    <col min="7724" max="7724" width="4.5" style="2" bestFit="1" customWidth="1"/>
    <col min="7725" max="7725" width="2.625" style="2" customWidth="1"/>
    <col min="7726" max="7726" width="4.5" style="2" bestFit="1" customWidth="1"/>
    <col min="7727" max="7727" width="3.25" style="2" bestFit="1" customWidth="1"/>
    <col min="7728" max="7729" width="3.5" style="2" bestFit="1" customWidth="1"/>
    <col min="7730" max="7730" width="3.25" style="2" bestFit="1" customWidth="1"/>
    <col min="7731" max="7731" width="3" style="2" customWidth="1"/>
    <col min="7732" max="7732" width="5.5" style="2" bestFit="1" customWidth="1"/>
    <col min="7733" max="7734" width="6.25" style="2" bestFit="1" customWidth="1"/>
    <col min="7735" max="7735" width="5.5" style="2" bestFit="1" customWidth="1"/>
    <col min="7736" max="7736" width="8" style="2" customWidth="1"/>
    <col min="7737" max="7737" width="7.75" style="2" bestFit="1" customWidth="1"/>
    <col min="7738" max="7738" width="5.5" style="2" bestFit="1" customWidth="1"/>
    <col min="7739" max="7739" width="7.625" style="2" bestFit="1" customWidth="1"/>
    <col min="7740" max="7741" width="4.125" style="2" customWidth="1"/>
    <col min="7742" max="7743" width="3.5" style="2" bestFit="1" customWidth="1"/>
    <col min="7744" max="7744" width="4.875" style="2" customWidth="1"/>
    <col min="7745" max="7936" width="9" style="2"/>
    <col min="7937" max="7937" width="3.375" style="2" customWidth="1"/>
    <col min="7938" max="7938" width="10.75" style="2" customWidth="1"/>
    <col min="7939" max="7942" width="3.625" style="2" bestFit="1" customWidth="1"/>
    <col min="7943" max="7943" width="4.625" style="2" bestFit="1" customWidth="1"/>
    <col min="7944" max="7945" width="3.625" style="2" bestFit="1" customWidth="1"/>
    <col min="7946" max="7946" width="4.625" style="2" bestFit="1" customWidth="1"/>
    <col min="7947" max="7947" width="3.625" style="2" bestFit="1" customWidth="1"/>
    <col min="7948" max="7948" width="4.625" style="2" bestFit="1" customWidth="1"/>
    <col min="7949" max="7949" width="3.625" style="2" bestFit="1" customWidth="1"/>
    <col min="7950" max="7950" width="4.625" style="2" bestFit="1" customWidth="1"/>
    <col min="7951" max="7951" width="4.5" style="2" bestFit="1" customWidth="1"/>
    <col min="7952" max="7955" width="3.625" style="2" bestFit="1" customWidth="1"/>
    <col min="7956" max="7956" width="4.625" style="2" bestFit="1" customWidth="1"/>
    <col min="7957" max="7957" width="4.875" style="2" bestFit="1" customWidth="1"/>
    <col min="7958" max="7958" width="2.875" style="2" customWidth="1"/>
    <col min="7959" max="7962" width="3.625" style="2" bestFit="1" customWidth="1"/>
    <col min="7963" max="7963" width="5.625" style="2" bestFit="1" customWidth="1"/>
    <col min="7964" max="7964" width="4.875" style="2" bestFit="1" customWidth="1"/>
    <col min="7965" max="7965" width="4.5" style="2" bestFit="1" customWidth="1"/>
    <col min="7966" max="7966" width="5.5" style="2" customWidth="1"/>
    <col min="7967" max="7968" width="4.625" style="2" bestFit="1" customWidth="1"/>
    <col min="7969" max="7969" width="3.625" style="2" bestFit="1" customWidth="1"/>
    <col min="7970" max="7970" width="4.625" style="2" bestFit="1" customWidth="1"/>
    <col min="7971" max="7971" width="4.5" style="2" bestFit="1" customWidth="1"/>
    <col min="7972" max="7972" width="3" style="2" bestFit="1" customWidth="1"/>
    <col min="7973" max="7974" width="3.5" style="2" bestFit="1" customWidth="1"/>
    <col min="7975" max="7975" width="3" style="2" customWidth="1"/>
    <col min="7976" max="7976" width="4.5" style="2" bestFit="1" customWidth="1"/>
    <col min="7977" max="7977" width="3.625" style="2" bestFit="1" customWidth="1"/>
    <col min="7978" max="7978" width="4.5" style="2" bestFit="1" customWidth="1"/>
    <col min="7979" max="7979" width="3.5" style="2" bestFit="1" customWidth="1"/>
    <col min="7980" max="7980" width="4.5" style="2" bestFit="1" customWidth="1"/>
    <col min="7981" max="7981" width="2.625" style="2" customWidth="1"/>
    <col min="7982" max="7982" width="4.5" style="2" bestFit="1" customWidth="1"/>
    <col min="7983" max="7983" width="3.25" style="2" bestFit="1" customWidth="1"/>
    <col min="7984" max="7985" width="3.5" style="2" bestFit="1" customWidth="1"/>
    <col min="7986" max="7986" width="3.25" style="2" bestFit="1" customWidth="1"/>
    <col min="7987" max="7987" width="3" style="2" customWidth="1"/>
    <col min="7988" max="7988" width="5.5" style="2" bestFit="1" customWidth="1"/>
    <col min="7989" max="7990" width="6.25" style="2" bestFit="1" customWidth="1"/>
    <col min="7991" max="7991" width="5.5" style="2" bestFit="1" customWidth="1"/>
    <col min="7992" max="7992" width="8" style="2" customWidth="1"/>
    <col min="7993" max="7993" width="7.75" style="2" bestFit="1" customWidth="1"/>
    <col min="7994" max="7994" width="5.5" style="2" bestFit="1" customWidth="1"/>
    <col min="7995" max="7995" width="7.625" style="2" bestFit="1" customWidth="1"/>
    <col min="7996" max="7997" width="4.125" style="2" customWidth="1"/>
    <col min="7998" max="7999" width="3.5" style="2" bestFit="1" customWidth="1"/>
    <col min="8000" max="8000" width="4.875" style="2" customWidth="1"/>
    <col min="8001" max="8192" width="9" style="2"/>
    <col min="8193" max="8193" width="3.375" style="2" customWidth="1"/>
    <col min="8194" max="8194" width="10.75" style="2" customWidth="1"/>
    <col min="8195" max="8198" width="3.625" style="2" bestFit="1" customWidth="1"/>
    <col min="8199" max="8199" width="4.625" style="2" bestFit="1" customWidth="1"/>
    <col min="8200" max="8201" width="3.625" style="2" bestFit="1" customWidth="1"/>
    <col min="8202" max="8202" width="4.625" style="2" bestFit="1" customWidth="1"/>
    <col min="8203" max="8203" width="3.625" style="2" bestFit="1" customWidth="1"/>
    <col min="8204" max="8204" width="4.625" style="2" bestFit="1" customWidth="1"/>
    <col min="8205" max="8205" width="3.625" style="2" bestFit="1" customWidth="1"/>
    <col min="8206" max="8206" width="4.625" style="2" bestFit="1" customWidth="1"/>
    <col min="8207" max="8207" width="4.5" style="2" bestFit="1" customWidth="1"/>
    <col min="8208" max="8211" width="3.625" style="2" bestFit="1" customWidth="1"/>
    <col min="8212" max="8212" width="4.625" style="2" bestFit="1" customWidth="1"/>
    <col min="8213" max="8213" width="4.875" style="2" bestFit="1" customWidth="1"/>
    <col min="8214" max="8214" width="2.875" style="2" customWidth="1"/>
    <col min="8215" max="8218" width="3.625" style="2" bestFit="1" customWidth="1"/>
    <col min="8219" max="8219" width="5.625" style="2" bestFit="1" customWidth="1"/>
    <col min="8220" max="8220" width="4.875" style="2" bestFit="1" customWidth="1"/>
    <col min="8221" max="8221" width="4.5" style="2" bestFit="1" customWidth="1"/>
    <col min="8222" max="8222" width="5.5" style="2" customWidth="1"/>
    <col min="8223" max="8224" width="4.625" style="2" bestFit="1" customWidth="1"/>
    <col min="8225" max="8225" width="3.625" style="2" bestFit="1" customWidth="1"/>
    <col min="8226" max="8226" width="4.625" style="2" bestFit="1" customWidth="1"/>
    <col min="8227" max="8227" width="4.5" style="2" bestFit="1" customWidth="1"/>
    <col min="8228" max="8228" width="3" style="2" bestFit="1" customWidth="1"/>
    <col min="8229" max="8230" width="3.5" style="2" bestFit="1" customWidth="1"/>
    <col min="8231" max="8231" width="3" style="2" customWidth="1"/>
    <col min="8232" max="8232" width="4.5" style="2" bestFit="1" customWidth="1"/>
    <col min="8233" max="8233" width="3.625" style="2" bestFit="1" customWidth="1"/>
    <col min="8234" max="8234" width="4.5" style="2" bestFit="1" customWidth="1"/>
    <col min="8235" max="8235" width="3.5" style="2" bestFit="1" customWidth="1"/>
    <col min="8236" max="8236" width="4.5" style="2" bestFit="1" customWidth="1"/>
    <col min="8237" max="8237" width="2.625" style="2" customWidth="1"/>
    <col min="8238" max="8238" width="4.5" style="2" bestFit="1" customWidth="1"/>
    <col min="8239" max="8239" width="3.25" style="2" bestFit="1" customWidth="1"/>
    <col min="8240" max="8241" width="3.5" style="2" bestFit="1" customWidth="1"/>
    <col min="8242" max="8242" width="3.25" style="2" bestFit="1" customWidth="1"/>
    <col min="8243" max="8243" width="3" style="2" customWidth="1"/>
    <col min="8244" max="8244" width="5.5" style="2" bestFit="1" customWidth="1"/>
    <col min="8245" max="8246" width="6.25" style="2" bestFit="1" customWidth="1"/>
    <col min="8247" max="8247" width="5.5" style="2" bestFit="1" customWidth="1"/>
    <col min="8248" max="8248" width="8" style="2" customWidth="1"/>
    <col min="8249" max="8249" width="7.75" style="2" bestFit="1" customWidth="1"/>
    <col min="8250" max="8250" width="5.5" style="2" bestFit="1" customWidth="1"/>
    <col min="8251" max="8251" width="7.625" style="2" bestFit="1" customWidth="1"/>
    <col min="8252" max="8253" width="4.125" style="2" customWidth="1"/>
    <col min="8254" max="8255" width="3.5" style="2" bestFit="1" customWidth="1"/>
    <col min="8256" max="8256" width="4.875" style="2" customWidth="1"/>
    <col min="8257" max="8448" width="9" style="2"/>
    <col min="8449" max="8449" width="3.375" style="2" customWidth="1"/>
    <col min="8450" max="8450" width="10.75" style="2" customWidth="1"/>
    <col min="8451" max="8454" width="3.625" style="2" bestFit="1" customWidth="1"/>
    <col min="8455" max="8455" width="4.625" style="2" bestFit="1" customWidth="1"/>
    <col min="8456" max="8457" width="3.625" style="2" bestFit="1" customWidth="1"/>
    <col min="8458" max="8458" width="4.625" style="2" bestFit="1" customWidth="1"/>
    <col min="8459" max="8459" width="3.625" style="2" bestFit="1" customWidth="1"/>
    <col min="8460" max="8460" width="4.625" style="2" bestFit="1" customWidth="1"/>
    <col min="8461" max="8461" width="3.625" style="2" bestFit="1" customWidth="1"/>
    <col min="8462" max="8462" width="4.625" style="2" bestFit="1" customWidth="1"/>
    <col min="8463" max="8463" width="4.5" style="2" bestFit="1" customWidth="1"/>
    <col min="8464" max="8467" width="3.625" style="2" bestFit="1" customWidth="1"/>
    <col min="8468" max="8468" width="4.625" style="2" bestFit="1" customWidth="1"/>
    <col min="8469" max="8469" width="4.875" style="2" bestFit="1" customWidth="1"/>
    <col min="8470" max="8470" width="2.875" style="2" customWidth="1"/>
    <col min="8471" max="8474" width="3.625" style="2" bestFit="1" customWidth="1"/>
    <col min="8475" max="8475" width="5.625" style="2" bestFit="1" customWidth="1"/>
    <col min="8476" max="8476" width="4.875" style="2" bestFit="1" customWidth="1"/>
    <col min="8477" max="8477" width="4.5" style="2" bestFit="1" customWidth="1"/>
    <col min="8478" max="8478" width="5.5" style="2" customWidth="1"/>
    <col min="8479" max="8480" width="4.625" style="2" bestFit="1" customWidth="1"/>
    <col min="8481" max="8481" width="3.625" style="2" bestFit="1" customWidth="1"/>
    <col min="8482" max="8482" width="4.625" style="2" bestFit="1" customWidth="1"/>
    <col min="8483" max="8483" width="4.5" style="2" bestFit="1" customWidth="1"/>
    <col min="8484" max="8484" width="3" style="2" bestFit="1" customWidth="1"/>
    <col min="8485" max="8486" width="3.5" style="2" bestFit="1" customWidth="1"/>
    <col min="8487" max="8487" width="3" style="2" customWidth="1"/>
    <col min="8488" max="8488" width="4.5" style="2" bestFit="1" customWidth="1"/>
    <col min="8489" max="8489" width="3.625" style="2" bestFit="1" customWidth="1"/>
    <col min="8490" max="8490" width="4.5" style="2" bestFit="1" customWidth="1"/>
    <col min="8491" max="8491" width="3.5" style="2" bestFit="1" customWidth="1"/>
    <col min="8492" max="8492" width="4.5" style="2" bestFit="1" customWidth="1"/>
    <col min="8493" max="8493" width="2.625" style="2" customWidth="1"/>
    <col min="8494" max="8494" width="4.5" style="2" bestFit="1" customWidth="1"/>
    <col min="8495" max="8495" width="3.25" style="2" bestFit="1" customWidth="1"/>
    <col min="8496" max="8497" width="3.5" style="2" bestFit="1" customWidth="1"/>
    <col min="8498" max="8498" width="3.25" style="2" bestFit="1" customWidth="1"/>
    <col min="8499" max="8499" width="3" style="2" customWidth="1"/>
    <col min="8500" max="8500" width="5.5" style="2" bestFit="1" customWidth="1"/>
    <col min="8501" max="8502" width="6.25" style="2" bestFit="1" customWidth="1"/>
    <col min="8503" max="8503" width="5.5" style="2" bestFit="1" customWidth="1"/>
    <col min="8504" max="8504" width="8" style="2" customWidth="1"/>
    <col min="8505" max="8505" width="7.75" style="2" bestFit="1" customWidth="1"/>
    <col min="8506" max="8506" width="5.5" style="2" bestFit="1" customWidth="1"/>
    <col min="8507" max="8507" width="7.625" style="2" bestFit="1" customWidth="1"/>
    <col min="8508" max="8509" width="4.125" style="2" customWidth="1"/>
    <col min="8510" max="8511" width="3.5" style="2" bestFit="1" customWidth="1"/>
    <col min="8512" max="8512" width="4.875" style="2" customWidth="1"/>
    <col min="8513" max="8704" width="9" style="2"/>
    <col min="8705" max="8705" width="3.375" style="2" customWidth="1"/>
    <col min="8706" max="8706" width="10.75" style="2" customWidth="1"/>
    <col min="8707" max="8710" width="3.625" style="2" bestFit="1" customWidth="1"/>
    <col min="8711" max="8711" width="4.625" style="2" bestFit="1" customWidth="1"/>
    <col min="8712" max="8713" width="3.625" style="2" bestFit="1" customWidth="1"/>
    <col min="8714" max="8714" width="4.625" style="2" bestFit="1" customWidth="1"/>
    <col min="8715" max="8715" width="3.625" style="2" bestFit="1" customWidth="1"/>
    <col min="8716" max="8716" width="4.625" style="2" bestFit="1" customWidth="1"/>
    <col min="8717" max="8717" width="3.625" style="2" bestFit="1" customWidth="1"/>
    <col min="8718" max="8718" width="4.625" style="2" bestFit="1" customWidth="1"/>
    <col min="8719" max="8719" width="4.5" style="2" bestFit="1" customWidth="1"/>
    <col min="8720" max="8723" width="3.625" style="2" bestFit="1" customWidth="1"/>
    <col min="8724" max="8724" width="4.625" style="2" bestFit="1" customWidth="1"/>
    <col min="8725" max="8725" width="4.875" style="2" bestFit="1" customWidth="1"/>
    <col min="8726" max="8726" width="2.875" style="2" customWidth="1"/>
    <col min="8727" max="8730" width="3.625" style="2" bestFit="1" customWidth="1"/>
    <col min="8731" max="8731" width="5.625" style="2" bestFit="1" customWidth="1"/>
    <col min="8732" max="8732" width="4.875" style="2" bestFit="1" customWidth="1"/>
    <col min="8733" max="8733" width="4.5" style="2" bestFit="1" customWidth="1"/>
    <col min="8734" max="8734" width="5.5" style="2" customWidth="1"/>
    <col min="8735" max="8736" width="4.625" style="2" bestFit="1" customWidth="1"/>
    <col min="8737" max="8737" width="3.625" style="2" bestFit="1" customWidth="1"/>
    <col min="8738" max="8738" width="4.625" style="2" bestFit="1" customWidth="1"/>
    <col min="8739" max="8739" width="4.5" style="2" bestFit="1" customWidth="1"/>
    <col min="8740" max="8740" width="3" style="2" bestFit="1" customWidth="1"/>
    <col min="8741" max="8742" width="3.5" style="2" bestFit="1" customWidth="1"/>
    <col min="8743" max="8743" width="3" style="2" customWidth="1"/>
    <col min="8744" max="8744" width="4.5" style="2" bestFit="1" customWidth="1"/>
    <col min="8745" max="8745" width="3.625" style="2" bestFit="1" customWidth="1"/>
    <col min="8746" max="8746" width="4.5" style="2" bestFit="1" customWidth="1"/>
    <col min="8747" max="8747" width="3.5" style="2" bestFit="1" customWidth="1"/>
    <col min="8748" max="8748" width="4.5" style="2" bestFit="1" customWidth="1"/>
    <col min="8749" max="8749" width="2.625" style="2" customWidth="1"/>
    <col min="8750" max="8750" width="4.5" style="2" bestFit="1" customWidth="1"/>
    <col min="8751" max="8751" width="3.25" style="2" bestFit="1" customWidth="1"/>
    <col min="8752" max="8753" width="3.5" style="2" bestFit="1" customWidth="1"/>
    <col min="8754" max="8754" width="3.25" style="2" bestFit="1" customWidth="1"/>
    <col min="8755" max="8755" width="3" style="2" customWidth="1"/>
    <col min="8756" max="8756" width="5.5" style="2" bestFit="1" customWidth="1"/>
    <col min="8757" max="8758" width="6.25" style="2" bestFit="1" customWidth="1"/>
    <col min="8759" max="8759" width="5.5" style="2" bestFit="1" customWidth="1"/>
    <col min="8760" max="8760" width="8" style="2" customWidth="1"/>
    <col min="8761" max="8761" width="7.75" style="2" bestFit="1" customWidth="1"/>
    <col min="8762" max="8762" width="5.5" style="2" bestFit="1" customWidth="1"/>
    <col min="8763" max="8763" width="7.625" style="2" bestFit="1" customWidth="1"/>
    <col min="8764" max="8765" width="4.125" style="2" customWidth="1"/>
    <col min="8766" max="8767" width="3.5" style="2" bestFit="1" customWidth="1"/>
    <col min="8768" max="8768" width="4.875" style="2" customWidth="1"/>
    <col min="8769" max="8960" width="9" style="2"/>
    <col min="8961" max="8961" width="3.375" style="2" customWidth="1"/>
    <col min="8962" max="8962" width="10.75" style="2" customWidth="1"/>
    <col min="8963" max="8966" width="3.625" style="2" bestFit="1" customWidth="1"/>
    <col min="8967" max="8967" width="4.625" style="2" bestFit="1" customWidth="1"/>
    <col min="8968" max="8969" width="3.625" style="2" bestFit="1" customWidth="1"/>
    <col min="8970" max="8970" width="4.625" style="2" bestFit="1" customWidth="1"/>
    <col min="8971" max="8971" width="3.625" style="2" bestFit="1" customWidth="1"/>
    <col min="8972" max="8972" width="4.625" style="2" bestFit="1" customWidth="1"/>
    <col min="8973" max="8973" width="3.625" style="2" bestFit="1" customWidth="1"/>
    <col min="8974" max="8974" width="4.625" style="2" bestFit="1" customWidth="1"/>
    <col min="8975" max="8975" width="4.5" style="2" bestFit="1" customWidth="1"/>
    <col min="8976" max="8979" width="3.625" style="2" bestFit="1" customWidth="1"/>
    <col min="8980" max="8980" width="4.625" style="2" bestFit="1" customWidth="1"/>
    <col min="8981" max="8981" width="4.875" style="2" bestFit="1" customWidth="1"/>
    <col min="8982" max="8982" width="2.875" style="2" customWidth="1"/>
    <col min="8983" max="8986" width="3.625" style="2" bestFit="1" customWidth="1"/>
    <col min="8987" max="8987" width="5.625" style="2" bestFit="1" customWidth="1"/>
    <col min="8988" max="8988" width="4.875" style="2" bestFit="1" customWidth="1"/>
    <col min="8989" max="8989" width="4.5" style="2" bestFit="1" customWidth="1"/>
    <col min="8990" max="8990" width="5.5" style="2" customWidth="1"/>
    <col min="8991" max="8992" width="4.625" style="2" bestFit="1" customWidth="1"/>
    <col min="8993" max="8993" width="3.625" style="2" bestFit="1" customWidth="1"/>
    <col min="8994" max="8994" width="4.625" style="2" bestFit="1" customWidth="1"/>
    <col min="8995" max="8995" width="4.5" style="2" bestFit="1" customWidth="1"/>
    <col min="8996" max="8996" width="3" style="2" bestFit="1" customWidth="1"/>
    <col min="8997" max="8998" width="3.5" style="2" bestFit="1" customWidth="1"/>
    <col min="8999" max="8999" width="3" style="2" customWidth="1"/>
    <col min="9000" max="9000" width="4.5" style="2" bestFit="1" customWidth="1"/>
    <col min="9001" max="9001" width="3.625" style="2" bestFit="1" customWidth="1"/>
    <col min="9002" max="9002" width="4.5" style="2" bestFit="1" customWidth="1"/>
    <col min="9003" max="9003" width="3.5" style="2" bestFit="1" customWidth="1"/>
    <col min="9004" max="9004" width="4.5" style="2" bestFit="1" customWidth="1"/>
    <col min="9005" max="9005" width="2.625" style="2" customWidth="1"/>
    <col min="9006" max="9006" width="4.5" style="2" bestFit="1" customWidth="1"/>
    <col min="9007" max="9007" width="3.25" style="2" bestFit="1" customWidth="1"/>
    <col min="9008" max="9009" width="3.5" style="2" bestFit="1" customWidth="1"/>
    <col min="9010" max="9010" width="3.25" style="2" bestFit="1" customWidth="1"/>
    <col min="9011" max="9011" width="3" style="2" customWidth="1"/>
    <col min="9012" max="9012" width="5.5" style="2" bestFit="1" customWidth="1"/>
    <col min="9013" max="9014" width="6.25" style="2" bestFit="1" customWidth="1"/>
    <col min="9015" max="9015" width="5.5" style="2" bestFit="1" customWidth="1"/>
    <col min="9016" max="9016" width="8" style="2" customWidth="1"/>
    <col min="9017" max="9017" width="7.75" style="2" bestFit="1" customWidth="1"/>
    <col min="9018" max="9018" width="5.5" style="2" bestFit="1" customWidth="1"/>
    <col min="9019" max="9019" width="7.625" style="2" bestFit="1" customWidth="1"/>
    <col min="9020" max="9021" width="4.125" style="2" customWidth="1"/>
    <col min="9022" max="9023" width="3.5" style="2" bestFit="1" customWidth="1"/>
    <col min="9024" max="9024" width="4.875" style="2" customWidth="1"/>
    <col min="9025" max="9216" width="9" style="2"/>
    <col min="9217" max="9217" width="3.375" style="2" customWidth="1"/>
    <col min="9218" max="9218" width="10.75" style="2" customWidth="1"/>
    <col min="9219" max="9222" width="3.625" style="2" bestFit="1" customWidth="1"/>
    <col min="9223" max="9223" width="4.625" style="2" bestFit="1" customWidth="1"/>
    <col min="9224" max="9225" width="3.625" style="2" bestFit="1" customWidth="1"/>
    <col min="9226" max="9226" width="4.625" style="2" bestFit="1" customWidth="1"/>
    <col min="9227" max="9227" width="3.625" style="2" bestFit="1" customWidth="1"/>
    <col min="9228" max="9228" width="4.625" style="2" bestFit="1" customWidth="1"/>
    <col min="9229" max="9229" width="3.625" style="2" bestFit="1" customWidth="1"/>
    <col min="9230" max="9230" width="4.625" style="2" bestFit="1" customWidth="1"/>
    <col min="9231" max="9231" width="4.5" style="2" bestFit="1" customWidth="1"/>
    <col min="9232" max="9235" width="3.625" style="2" bestFit="1" customWidth="1"/>
    <col min="9236" max="9236" width="4.625" style="2" bestFit="1" customWidth="1"/>
    <col min="9237" max="9237" width="4.875" style="2" bestFit="1" customWidth="1"/>
    <col min="9238" max="9238" width="2.875" style="2" customWidth="1"/>
    <col min="9239" max="9242" width="3.625" style="2" bestFit="1" customWidth="1"/>
    <col min="9243" max="9243" width="5.625" style="2" bestFit="1" customWidth="1"/>
    <col min="9244" max="9244" width="4.875" style="2" bestFit="1" customWidth="1"/>
    <col min="9245" max="9245" width="4.5" style="2" bestFit="1" customWidth="1"/>
    <col min="9246" max="9246" width="5.5" style="2" customWidth="1"/>
    <col min="9247" max="9248" width="4.625" style="2" bestFit="1" customWidth="1"/>
    <col min="9249" max="9249" width="3.625" style="2" bestFit="1" customWidth="1"/>
    <col min="9250" max="9250" width="4.625" style="2" bestFit="1" customWidth="1"/>
    <col min="9251" max="9251" width="4.5" style="2" bestFit="1" customWidth="1"/>
    <col min="9252" max="9252" width="3" style="2" bestFit="1" customWidth="1"/>
    <col min="9253" max="9254" width="3.5" style="2" bestFit="1" customWidth="1"/>
    <col min="9255" max="9255" width="3" style="2" customWidth="1"/>
    <col min="9256" max="9256" width="4.5" style="2" bestFit="1" customWidth="1"/>
    <col min="9257" max="9257" width="3.625" style="2" bestFit="1" customWidth="1"/>
    <col min="9258" max="9258" width="4.5" style="2" bestFit="1" customWidth="1"/>
    <col min="9259" max="9259" width="3.5" style="2" bestFit="1" customWidth="1"/>
    <col min="9260" max="9260" width="4.5" style="2" bestFit="1" customWidth="1"/>
    <col min="9261" max="9261" width="2.625" style="2" customWidth="1"/>
    <col min="9262" max="9262" width="4.5" style="2" bestFit="1" customWidth="1"/>
    <col min="9263" max="9263" width="3.25" style="2" bestFit="1" customWidth="1"/>
    <col min="9264" max="9265" width="3.5" style="2" bestFit="1" customWidth="1"/>
    <col min="9266" max="9266" width="3.25" style="2" bestFit="1" customWidth="1"/>
    <col min="9267" max="9267" width="3" style="2" customWidth="1"/>
    <col min="9268" max="9268" width="5.5" style="2" bestFit="1" customWidth="1"/>
    <col min="9269" max="9270" width="6.25" style="2" bestFit="1" customWidth="1"/>
    <col min="9271" max="9271" width="5.5" style="2" bestFit="1" customWidth="1"/>
    <col min="9272" max="9272" width="8" style="2" customWidth="1"/>
    <col min="9273" max="9273" width="7.75" style="2" bestFit="1" customWidth="1"/>
    <col min="9274" max="9274" width="5.5" style="2" bestFit="1" customWidth="1"/>
    <col min="9275" max="9275" width="7.625" style="2" bestFit="1" customWidth="1"/>
    <col min="9276" max="9277" width="4.125" style="2" customWidth="1"/>
    <col min="9278" max="9279" width="3.5" style="2" bestFit="1" customWidth="1"/>
    <col min="9280" max="9280" width="4.875" style="2" customWidth="1"/>
    <col min="9281" max="9472" width="9" style="2"/>
    <col min="9473" max="9473" width="3.375" style="2" customWidth="1"/>
    <col min="9474" max="9474" width="10.75" style="2" customWidth="1"/>
    <col min="9475" max="9478" width="3.625" style="2" bestFit="1" customWidth="1"/>
    <col min="9479" max="9479" width="4.625" style="2" bestFit="1" customWidth="1"/>
    <col min="9480" max="9481" width="3.625" style="2" bestFit="1" customWidth="1"/>
    <col min="9482" max="9482" width="4.625" style="2" bestFit="1" customWidth="1"/>
    <col min="9483" max="9483" width="3.625" style="2" bestFit="1" customWidth="1"/>
    <col min="9484" max="9484" width="4.625" style="2" bestFit="1" customWidth="1"/>
    <col min="9485" max="9485" width="3.625" style="2" bestFit="1" customWidth="1"/>
    <col min="9486" max="9486" width="4.625" style="2" bestFit="1" customWidth="1"/>
    <col min="9487" max="9487" width="4.5" style="2" bestFit="1" customWidth="1"/>
    <col min="9488" max="9491" width="3.625" style="2" bestFit="1" customWidth="1"/>
    <col min="9492" max="9492" width="4.625" style="2" bestFit="1" customWidth="1"/>
    <col min="9493" max="9493" width="4.875" style="2" bestFit="1" customWidth="1"/>
    <col min="9494" max="9494" width="2.875" style="2" customWidth="1"/>
    <col min="9495" max="9498" width="3.625" style="2" bestFit="1" customWidth="1"/>
    <col min="9499" max="9499" width="5.625" style="2" bestFit="1" customWidth="1"/>
    <col min="9500" max="9500" width="4.875" style="2" bestFit="1" customWidth="1"/>
    <col min="9501" max="9501" width="4.5" style="2" bestFit="1" customWidth="1"/>
    <col min="9502" max="9502" width="5.5" style="2" customWidth="1"/>
    <col min="9503" max="9504" width="4.625" style="2" bestFit="1" customWidth="1"/>
    <col min="9505" max="9505" width="3.625" style="2" bestFit="1" customWidth="1"/>
    <col min="9506" max="9506" width="4.625" style="2" bestFit="1" customWidth="1"/>
    <col min="9507" max="9507" width="4.5" style="2" bestFit="1" customWidth="1"/>
    <col min="9508" max="9508" width="3" style="2" bestFit="1" customWidth="1"/>
    <col min="9509" max="9510" width="3.5" style="2" bestFit="1" customWidth="1"/>
    <col min="9511" max="9511" width="3" style="2" customWidth="1"/>
    <col min="9512" max="9512" width="4.5" style="2" bestFit="1" customWidth="1"/>
    <col min="9513" max="9513" width="3.625" style="2" bestFit="1" customWidth="1"/>
    <col min="9514" max="9514" width="4.5" style="2" bestFit="1" customWidth="1"/>
    <col min="9515" max="9515" width="3.5" style="2" bestFit="1" customWidth="1"/>
    <col min="9516" max="9516" width="4.5" style="2" bestFit="1" customWidth="1"/>
    <col min="9517" max="9517" width="2.625" style="2" customWidth="1"/>
    <col min="9518" max="9518" width="4.5" style="2" bestFit="1" customWidth="1"/>
    <col min="9519" max="9519" width="3.25" style="2" bestFit="1" customWidth="1"/>
    <col min="9520" max="9521" width="3.5" style="2" bestFit="1" customWidth="1"/>
    <col min="9522" max="9522" width="3.25" style="2" bestFit="1" customWidth="1"/>
    <col min="9523" max="9523" width="3" style="2" customWidth="1"/>
    <col min="9524" max="9524" width="5.5" style="2" bestFit="1" customWidth="1"/>
    <col min="9525" max="9526" width="6.25" style="2" bestFit="1" customWidth="1"/>
    <col min="9527" max="9527" width="5.5" style="2" bestFit="1" customWidth="1"/>
    <col min="9528" max="9528" width="8" style="2" customWidth="1"/>
    <col min="9529" max="9529" width="7.75" style="2" bestFit="1" customWidth="1"/>
    <col min="9530" max="9530" width="5.5" style="2" bestFit="1" customWidth="1"/>
    <col min="9531" max="9531" width="7.625" style="2" bestFit="1" customWidth="1"/>
    <col min="9532" max="9533" width="4.125" style="2" customWidth="1"/>
    <col min="9534" max="9535" width="3.5" style="2" bestFit="1" customWidth="1"/>
    <col min="9536" max="9536" width="4.875" style="2" customWidth="1"/>
    <col min="9537" max="9728" width="9" style="2"/>
    <col min="9729" max="9729" width="3.375" style="2" customWidth="1"/>
    <col min="9730" max="9730" width="10.75" style="2" customWidth="1"/>
    <col min="9731" max="9734" width="3.625" style="2" bestFit="1" customWidth="1"/>
    <col min="9735" max="9735" width="4.625" style="2" bestFit="1" customWidth="1"/>
    <col min="9736" max="9737" width="3.625" style="2" bestFit="1" customWidth="1"/>
    <col min="9738" max="9738" width="4.625" style="2" bestFit="1" customWidth="1"/>
    <col min="9739" max="9739" width="3.625" style="2" bestFit="1" customWidth="1"/>
    <col min="9740" max="9740" width="4.625" style="2" bestFit="1" customWidth="1"/>
    <col min="9741" max="9741" width="3.625" style="2" bestFit="1" customWidth="1"/>
    <col min="9742" max="9742" width="4.625" style="2" bestFit="1" customWidth="1"/>
    <col min="9743" max="9743" width="4.5" style="2" bestFit="1" customWidth="1"/>
    <col min="9744" max="9747" width="3.625" style="2" bestFit="1" customWidth="1"/>
    <col min="9748" max="9748" width="4.625" style="2" bestFit="1" customWidth="1"/>
    <col min="9749" max="9749" width="4.875" style="2" bestFit="1" customWidth="1"/>
    <col min="9750" max="9750" width="2.875" style="2" customWidth="1"/>
    <col min="9751" max="9754" width="3.625" style="2" bestFit="1" customWidth="1"/>
    <col min="9755" max="9755" width="5.625" style="2" bestFit="1" customWidth="1"/>
    <col min="9756" max="9756" width="4.875" style="2" bestFit="1" customWidth="1"/>
    <col min="9757" max="9757" width="4.5" style="2" bestFit="1" customWidth="1"/>
    <col min="9758" max="9758" width="5.5" style="2" customWidth="1"/>
    <col min="9759" max="9760" width="4.625" style="2" bestFit="1" customWidth="1"/>
    <col min="9761" max="9761" width="3.625" style="2" bestFit="1" customWidth="1"/>
    <col min="9762" max="9762" width="4.625" style="2" bestFit="1" customWidth="1"/>
    <col min="9763" max="9763" width="4.5" style="2" bestFit="1" customWidth="1"/>
    <col min="9764" max="9764" width="3" style="2" bestFit="1" customWidth="1"/>
    <col min="9765" max="9766" width="3.5" style="2" bestFit="1" customWidth="1"/>
    <col min="9767" max="9767" width="3" style="2" customWidth="1"/>
    <col min="9768" max="9768" width="4.5" style="2" bestFit="1" customWidth="1"/>
    <col min="9769" max="9769" width="3.625" style="2" bestFit="1" customWidth="1"/>
    <col min="9770" max="9770" width="4.5" style="2" bestFit="1" customWidth="1"/>
    <col min="9771" max="9771" width="3.5" style="2" bestFit="1" customWidth="1"/>
    <col min="9772" max="9772" width="4.5" style="2" bestFit="1" customWidth="1"/>
    <col min="9773" max="9773" width="2.625" style="2" customWidth="1"/>
    <col min="9774" max="9774" width="4.5" style="2" bestFit="1" customWidth="1"/>
    <col min="9775" max="9775" width="3.25" style="2" bestFit="1" customWidth="1"/>
    <col min="9776" max="9777" width="3.5" style="2" bestFit="1" customWidth="1"/>
    <col min="9778" max="9778" width="3.25" style="2" bestFit="1" customWidth="1"/>
    <col min="9779" max="9779" width="3" style="2" customWidth="1"/>
    <col min="9780" max="9780" width="5.5" style="2" bestFit="1" customWidth="1"/>
    <col min="9781" max="9782" width="6.25" style="2" bestFit="1" customWidth="1"/>
    <col min="9783" max="9783" width="5.5" style="2" bestFit="1" customWidth="1"/>
    <col min="9784" max="9784" width="8" style="2" customWidth="1"/>
    <col min="9785" max="9785" width="7.75" style="2" bestFit="1" customWidth="1"/>
    <col min="9786" max="9786" width="5.5" style="2" bestFit="1" customWidth="1"/>
    <col min="9787" max="9787" width="7.625" style="2" bestFit="1" customWidth="1"/>
    <col min="9788" max="9789" width="4.125" style="2" customWidth="1"/>
    <col min="9790" max="9791" width="3.5" style="2" bestFit="1" customWidth="1"/>
    <col min="9792" max="9792" width="4.875" style="2" customWidth="1"/>
    <col min="9793" max="9984" width="9" style="2"/>
    <col min="9985" max="9985" width="3.375" style="2" customWidth="1"/>
    <col min="9986" max="9986" width="10.75" style="2" customWidth="1"/>
    <col min="9987" max="9990" width="3.625" style="2" bestFit="1" customWidth="1"/>
    <col min="9991" max="9991" width="4.625" style="2" bestFit="1" customWidth="1"/>
    <col min="9992" max="9993" width="3.625" style="2" bestFit="1" customWidth="1"/>
    <col min="9994" max="9994" width="4.625" style="2" bestFit="1" customWidth="1"/>
    <col min="9995" max="9995" width="3.625" style="2" bestFit="1" customWidth="1"/>
    <col min="9996" max="9996" width="4.625" style="2" bestFit="1" customWidth="1"/>
    <col min="9997" max="9997" width="3.625" style="2" bestFit="1" customWidth="1"/>
    <col min="9998" max="9998" width="4.625" style="2" bestFit="1" customWidth="1"/>
    <col min="9999" max="9999" width="4.5" style="2" bestFit="1" customWidth="1"/>
    <col min="10000" max="10003" width="3.625" style="2" bestFit="1" customWidth="1"/>
    <col min="10004" max="10004" width="4.625" style="2" bestFit="1" customWidth="1"/>
    <col min="10005" max="10005" width="4.875" style="2" bestFit="1" customWidth="1"/>
    <col min="10006" max="10006" width="2.875" style="2" customWidth="1"/>
    <col min="10007" max="10010" width="3.625" style="2" bestFit="1" customWidth="1"/>
    <col min="10011" max="10011" width="5.625" style="2" bestFit="1" customWidth="1"/>
    <col min="10012" max="10012" width="4.875" style="2" bestFit="1" customWidth="1"/>
    <col min="10013" max="10013" width="4.5" style="2" bestFit="1" customWidth="1"/>
    <col min="10014" max="10014" width="5.5" style="2" customWidth="1"/>
    <col min="10015" max="10016" width="4.625" style="2" bestFit="1" customWidth="1"/>
    <col min="10017" max="10017" width="3.625" style="2" bestFit="1" customWidth="1"/>
    <col min="10018" max="10018" width="4.625" style="2" bestFit="1" customWidth="1"/>
    <col min="10019" max="10019" width="4.5" style="2" bestFit="1" customWidth="1"/>
    <col min="10020" max="10020" width="3" style="2" bestFit="1" customWidth="1"/>
    <col min="10021" max="10022" width="3.5" style="2" bestFit="1" customWidth="1"/>
    <col min="10023" max="10023" width="3" style="2" customWidth="1"/>
    <col min="10024" max="10024" width="4.5" style="2" bestFit="1" customWidth="1"/>
    <col min="10025" max="10025" width="3.625" style="2" bestFit="1" customWidth="1"/>
    <col min="10026" max="10026" width="4.5" style="2" bestFit="1" customWidth="1"/>
    <col min="10027" max="10027" width="3.5" style="2" bestFit="1" customWidth="1"/>
    <col min="10028" max="10028" width="4.5" style="2" bestFit="1" customWidth="1"/>
    <col min="10029" max="10029" width="2.625" style="2" customWidth="1"/>
    <col min="10030" max="10030" width="4.5" style="2" bestFit="1" customWidth="1"/>
    <col min="10031" max="10031" width="3.25" style="2" bestFit="1" customWidth="1"/>
    <col min="10032" max="10033" width="3.5" style="2" bestFit="1" customWidth="1"/>
    <col min="10034" max="10034" width="3.25" style="2" bestFit="1" customWidth="1"/>
    <col min="10035" max="10035" width="3" style="2" customWidth="1"/>
    <col min="10036" max="10036" width="5.5" style="2" bestFit="1" customWidth="1"/>
    <col min="10037" max="10038" width="6.25" style="2" bestFit="1" customWidth="1"/>
    <col min="10039" max="10039" width="5.5" style="2" bestFit="1" customWidth="1"/>
    <col min="10040" max="10040" width="8" style="2" customWidth="1"/>
    <col min="10041" max="10041" width="7.75" style="2" bestFit="1" customWidth="1"/>
    <col min="10042" max="10042" width="5.5" style="2" bestFit="1" customWidth="1"/>
    <col min="10043" max="10043" width="7.625" style="2" bestFit="1" customWidth="1"/>
    <col min="10044" max="10045" width="4.125" style="2" customWidth="1"/>
    <col min="10046" max="10047" width="3.5" style="2" bestFit="1" customWidth="1"/>
    <col min="10048" max="10048" width="4.875" style="2" customWidth="1"/>
    <col min="10049" max="10240" width="9" style="2"/>
    <col min="10241" max="10241" width="3.375" style="2" customWidth="1"/>
    <col min="10242" max="10242" width="10.75" style="2" customWidth="1"/>
    <col min="10243" max="10246" width="3.625" style="2" bestFit="1" customWidth="1"/>
    <col min="10247" max="10247" width="4.625" style="2" bestFit="1" customWidth="1"/>
    <col min="10248" max="10249" width="3.625" style="2" bestFit="1" customWidth="1"/>
    <col min="10250" max="10250" width="4.625" style="2" bestFit="1" customWidth="1"/>
    <col min="10251" max="10251" width="3.625" style="2" bestFit="1" customWidth="1"/>
    <col min="10252" max="10252" width="4.625" style="2" bestFit="1" customWidth="1"/>
    <col min="10253" max="10253" width="3.625" style="2" bestFit="1" customWidth="1"/>
    <col min="10254" max="10254" width="4.625" style="2" bestFit="1" customWidth="1"/>
    <col min="10255" max="10255" width="4.5" style="2" bestFit="1" customWidth="1"/>
    <col min="10256" max="10259" width="3.625" style="2" bestFit="1" customWidth="1"/>
    <col min="10260" max="10260" width="4.625" style="2" bestFit="1" customWidth="1"/>
    <col min="10261" max="10261" width="4.875" style="2" bestFit="1" customWidth="1"/>
    <col min="10262" max="10262" width="2.875" style="2" customWidth="1"/>
    <col min="10263" max="10266" width="3.625" style="2" bestFit="1" customWidth="1"/>
    <col min="10267" max="10267" width="5.625" style="2" bestFit="1" customWidth="1"/>
    <col min="10268" max="10268" width="4.875" style="2" bestFit="1" customWidth="1"/>
    <col min="10269" max="10269" width="4.5" style="2" bestFit="1" customWidth="1"/>
    <col min="10270" max="10270" width="5.5" style="2" customWidth="1"/>
    <col min="10271" max="10272" width="4.625" style="2" bestFit="1" customWidth="1"/>
    <col min="10273" max="10273" width="3.625" style="2" bestFit="1" customWidth="1"/>
    <col min="10274" max="10274" width="4.625" style="2" bestFit="1" customWidth="1"/>
    <col min="10275" max="10275" width="4.5" style="2" bestFit="1" customWidth="1"/>
    <col min="10276" max="10276" width="3" style="2" bestFit="1" customWidth="1"/>
    <col min="10277" max="10278" width="3.5" style="2" bestFit="1" customWidth="1"/>
    <col min="10279" max="10279" width="3" style="2" customWidth="1"/>
    <col min="10280" max="10280" width="4.5" style="2" bestFit="1" customWidth="1"/>
    <col min="10281" max="10281" width="3.625" style="2" bestFit="1" customWidth="1"/>
    <col min="10282" max="10282" width="4.5" style="2" bestFit="1" customWidth="1"/>
    <col min="10283" max="10283" width="3.5" style="2" bestFit="1" customWidth="1"/>
    <col min="10284" max="10284" width="4.5" style="2" bestFit="1" customWidth="1"/>
    <col min="10285" max="10285" width="2.625" style="2" customWidth="1"/>
    <col min="10286" max="10286" width="4.5" style="2" bestFit="1" customWidth="1"/>
    <col min="10287" max="10287" width="3.25" style="2" bestFit="1" customWidth="1"/>
    <col min="10288" max="10289" width="3.5" style="2" bestFit="1" customWidth="1"/>
    <col min="10290" max="10290" width="3.25" style="2" bestFit="1" customWidth="1"/>
    <col min="10291" max="10291" width="3" style="2" customWidth="1"/>
    <col min="10292" max="10292" width="5.5" style="2" bestFit="1" customWidth="1"/>
    <col min="10293" max="10294" width="6.25" style="2" bestFit="1" customWidth="1"/>
    <col min="10295" max="10295" width="5.5" style="2" bestFit="1" customWidth="1"/>
    <col min="10296" max="10296" width="8" style="2" customWidth="1"/>
    <col min="10297" max="10297" width="7.75" style="2" bestFit="1" customWidth="1"/>
    <col min="10298" max="10298" width="5.5" style="2" bestFit="1" customWidth="1"/>
    <col min="10299" max="10299" width="7.625" style="2" bestFit="1" customWidth="1"/>
    <col min="10300" max="10301" width="4.125" style="2" customWidth="1"/>
    <col min="10302" max="10303" width="3.5" style="2" bestFit="1" customWidth="1"/>
    <col min="10304" max="10304" width="4.875" style="2" customWidth="1"/>
    <col min="10305" max="10496" width="9" style="2"/>
    <col min="10497" max="10497" width="3.375" style="2" customWidth="1"/>
    <col min="10498" max="10498" width="10.75" style="2" customWidth="1"/>
    <col min="10499" max="10502" width="3.625" style="2" bestFit="1" customWidth="1"/>
    <col min="10503" max="10503" width="4.625" style="2" bestFit="1" customWidth="1"/>
    <col min="10504" max="10505" width="3.625" style="2" bestFit="1" customWidth="1"/>
    <col min="10506" max="10506" width="4.625" style="2" bestFit="1" customWidth="1"/>
    <col min="10507" max="10507" width="3.625" style="2" bestFit="1" customWidth="1"/>
    <col min="10508" max="10508" width="4.625" style="2" bestFit="1" customWidth="1"/>
    <col min="10509" max="10509" width="3.625" style="2" bestFit="1" customWidth="1"/>
    <col min="10510" max="10510" width="4.625" style="2" bestFit="1" customWidth="1"/>
    <col min="10511" max="10511" width="4.5" style="2" bestFit="1" customWidth="1"/>
    <col min="10512" max="10515" width="3.625" style="2" bestFit="1" customWidth="1"/>
    <col min="10516" max="10516" width="4.625" style="2" bestFit="1" customWidth="1"/>
    <col min="10517" max="10517" width="4.875" style="2" bestFit="1" customWidth="1"/>
    <col min="10518" max="10518" width="2.875" style="2" customWidth="1"/>
    <col min="10519" max="10522" width="3.625" style="2" bestFit="1" customWidth="1"/>
    <col min="10523" max="10523" width="5.625" style="2" bestFit="1" customWidth="1"/>
    <col min="10524" max="10524" width="4.875" style="2" bestFit="1" customWidth="1"/>
    <col min="10525" max="10525" width="4.5" style="2" bestFit="1" customWidth="1"/>
    <col min="10526" max="10526" width="5.5" style="2" customWidth="1"/>
    <col min="10527" max="10528" width="4.625" style="2" bestFit="1" customWidth="1"/>
    <col min="10529" max="10529" width="3.625" style="2" bestFit="1" customWidth="1"/>
    <col min="10530" max="10530" width="4.625" style="2" bestFit="1" customWidth="1"/>
    <col min="10531" max="10531" width="4.5" style="2" bestFit="1" customWidth="1"/>
    <col min="10532" max="10532" width="3" style="2" bestFit="1" customWidth="1"/>
    <col min="10533" max="10534" width="3.5" style="2" bestFit="1" customWidth="1"/>
    <col min="10535" max="10535" width="3" style="2" customWidth="1"/>
    <col min="10536" max="10536" width="4.5" style="2" bestFit="1" customWidth="1"/>
    <col min="10537" max="10537" width="3.625" style="2" bestFit="1" customWidth="1"/>
    <col min="10538" max="10538" width="4.5" style="2" bestFit="1" customWidth="1"/>
    <col min="10539" max="10539" width="3.5" style="2" bestFit="1" customWidth="1"/>
    <col min="10540" max="10540" width="4.5" style="2" bestFit="1" customWidth="1"/>
    <col min="10541" max="10541" width="2.625" style="2" customWidth="1"/>
    <col min="10542" max="10542" width="4.5" style="2" bestFit="1" customWidth="1"/>
    <col min="10543" max="10543" width="3.25" style="2" bestFit="1" customWidth="1"/>
    <col min="10544" max="10545" width="3.5" style="2" bestFit="1" customWidth="1"/>
    <col min="10546" max="10546" width="3.25" style="2" bestFit="1" customWidth="1"/>
    <col min="10547" max="10547" width="3" style="2" customWidth="1"/>
    <col min="10548" max="10548" width="5.5" style="2" bestFit="1" customWidth="1"/>
    <col min="10549" max="10550" width="6.25" style="2" bestFit="1" customWidth="1"/>
    <col min="10551" max="10551" width="5.5" style="2" bestFit="1" customWidth="1"/>
    <col min="10552" max="10552" width="8" style="2" customWidth="1"/>
    <col min="10553" max="10553" width="7.75" style="2" bestFit="1" customWidth="1"/>
    <col min="10554" max="10554" width="5.5" style="2" bestFit="1" customWidth="1"/>
    <col min="10555" max="10555" width="7.625" style="2" bestFit="1" customWidth="1"/>
    <col min="10556" max="10557" width="4.125" style="2" customWidth="1"/>
    <col min="10558" max="10559" width="3.5" style="2" bestFit="1" customWidth="1"/>
    <col min="10560" max="10560" width="4.875" style="2" customWidth="1"/>
    <col min="10561" max="10752" width="9" style="2"/>
    <col min="10753" max="10753" width="3.375" style="2" customWidth="1"/>
    <col min="10754" max="10754" width="10.75" style="2" customWidth="1"/>
    <col min="10755" max="10758" width="3.625" style="2" bestFit="1" customWidth="1"/>
    <col min="10759" max="10759" width="4.625" style="2" bestFit="1" customWidth="1"/>
    <col min="10760" max="10761" width="3.625" style="2" bestFit="1" customWidth="1"/>
    <col min="10762" max="10762" width="4.625" style="2" bestFit="1" customWidth="1"/>
    <col min="10763" max="10763" width="3.625" style="2" bestFit="1" customWidth="1"/>
    <col min="10764" max="10764" width="4.625" style="2" bestFit="1" customWidth="1"/>
    <col min="10765" max="10765" width="3.625" style="2" bestFit="1" customWidth="1"/>
    <col min="10766" max="10766" width="4.625" style="2" bestFit="1" customWidth="1"/>
    <col min="10767" max="10767" width="4.5" style="2" bestFit="1" customWidth="1"/>
    <col min="10768" max="10771" width="3.625" style="2" bestFit="1" customWidth="1"/>
    <col min="10772" max="10772" width="4.625" style="2" bestFit="1" customWidth="1"/>
    <col min="10773" max="10773" width="4.875" style="2" bestFit="1" customWidth="1"/>
    <col min="10774" max="10774" width="2.875" style="2" customWidth="1"/>
    <col min="10775" max="10778" width="3.625" style="2" bestFit="1" customWidth="1"/>
    <col min="10779" max="10779" width="5.625" style="2" bestFit="1" customWidth="1"/>
    <col min="10780" max="10780" width="4.875" style="2" bestFit="1" customWidth="1"/>
    <col min="10781" max="10781" width="4.5" style="2" bestFit="1" customWidth="1"/>
    <col min="10782" max="10782" width="5.5" style="2" customWidth="1"/>
    <col min="10783" max="10784" width="4.625" style="2" bestFit="1" customWidth="1"/>
    <col min="10785" max="10785" width="3.625" style="2" bestFit="1" customWidth="1"/>
    <col min="10786" max="10786" width="4.625" style="2" bestFit="1" customWidth="1"/>
    <col min="10787" max="10787" width="4.5" style="2" bestFit="1" customWidth="1"/>
    <col min="10788" max="10788" width="3" style="2" bestFit="1" customWidth="1"/>
    <col min="10789" max="10790" width="3.5" style="2" bestFit="1" customWidth="1"/>
    <col min="10791" max="10791" width="3" style="2" customWidth="1"/>
    <col min="10792" max="10792" width="4.5" style="2" bestFit="1" customWidth="1"/>
    <col min="10793" max="10793" width="3.625" style="2" bestFit="1" customWidth="1"/>
    <col min="10794" max="10794" width="4.5" style="2" bestFit="1" customWidth="1"/>
    <col min="10795" max="10795" width="3.5" style="2" bestFit="1" customWidth="1"/>
    <col min="10796" max="10796" width="4.5" style="2" bestFit="1" customWidth="1"/>
    <col min="10797" max="10797" width="2.625" style="2" customWidth="1"/>
    <col min="10798" max="10798" width="4.5" style="2" bestFit="1" customWidth="1"/>
    <col min="10799" max="10799" width="3.25" style="2" bestFit="1" customWidth="1"/>
    <col min="10800" max="10801" width="3.5" style="2" bestFit="1" customWidth="1"/>
    <col min="10802" max="10802" width="3.25" style="2" bestFit="1" customWidth="1"/>
    <col min="10803" max="10803" width="3" style="2" customWidth="1"/>
    <col min="10804" max="10804" width="5.5" style="2" bestFit="1" customWidth="1"/>
    <col min="10805" max="10806" width="6.25" style="2" bestFit="1" customWidth="1"/>
    <col min="10807" max="10807" width="5.5" style="2" bestFit="1" customWidth="1"/>
    <col min="10808" max="10808" width="8" style="2" customWidth="1"/>
    <col min="10809" max="10809" width="7.75" style="2" bestFit="1" customWidth="1"/>
    <col min="10810" max="10810" width="5.5" style="2" bestFit="1" customWidth="1"/>
    <col min="10811" max="10811" width="7.625" style="2" bestFit="1" customWidth="1"/>
    <col min="10812" max="10813" width="4.125" style="2" customWidth="1"/>
    <col min="10814" max="10815" width="3.5" style="2" bestFit="1" customWidth="1"/>
    <col min="10816" max="10816" width="4.875" style="2" customWidth="1"/>
    <col min="10817" max="11008" width="9" style="2"/>
    <col min="11009" max="11009" width="3.375" style="2" customWidth="1"/>
    <col min="11010" max="11010" width="10.75" style="2" customWidth="1"/>
    <col min="11011" max="11014" width="3.625" style="2" bestFit="1" customWidth="1"/>
    <col min="11015" max="11015" width="4.625" style="2" bestFit="1" customWidth="1"/>
    <col min="11016" max="11017" width="3.625" style="2" bestFit="1" customWidth="1"/>
    <col min="11018" max="11018" width="4.625" style="2" bestFit="1" customWidth="1"/>
    <col min="11019" max="11019" width="3.625" style="2" bestFit="1" customWidth="1"/>
    <col min="11020" max="11020" width="4.625" style="2" bestFit="1" customWidth="1"/>
    <col min="11021" max="11021" width="3.625" style="2" bestFit="1" customWidth="1"/>
    <col min="11022" max="11022" width="4.625" style="2" bestFit="1" customWidth="1"/>
    <col min="11023" max="11023" width="4.5" style="2" bestFit="1" customWidth="1"/>
    <col min="11024" max="11027" width="3.625" style="2" bestFit="1" customWidth="1"/>
    <col min="11028" max="11028" width="4.625" style="2" bestFit="1" customWidth="1"/>
    <col min="11029" max="11029" width="4.875" style="2" bestFit="1" customWidth="1"/>
    <col min="11030" max="11030" width="2.875" style="2" customWidth="1"/>
    <col min="11031" max="11034" width="3.625" style="2" bestFit="1" customWidth="1"/>
    <col min="11035" max="11035" width="5.625" style="2" bestFit="1" customWidth="1"/>
    <col min="11036" max="11036" width="4.875" style="2" bestFit="1" customWidth="1"/>
    <col min="11037" max="11037" width="4.5" style="2" bestFit="1" customWidth="1"/>
    <col min="11038" max="11038" width="5.5" style="2" customWidth="1"/>
    <col min="11039" max="11040" width="4.625" style="2" bestFit="1" customWidth="1"/>
    <col min="11041" max="11041" width="3.625" style="2" bestFit="1" customWidth="1"/>
    <col min="11042" max="11042" width="4.625" style="2" bestFit="1" customWidth="1"/>
    <col min="11043" max="11043" width="4.5" style="2" bestFit="1" customWidth="1"/>
    <col min="11044" max="11044" width="3" style="2" bestFit="1" customWidth="1"/>
    <col min="11045" max="11046" width="3.5" style="2" bestFit="1" customWidth="1"/>
    <col min="11047" max="11047" width="3" style="2" customWidth="1"/>
    <col min="11048" max="11048" width="4.5" style="2" bestFit="1" customWidth="1"/>
    <col min="11049" max="11049" width="3.625" style="2" bestFit="1" customWidth="1"/>
    <col min="11050" max="11050" width="4.5" style="2" bestFit="1" customWidth="1"/>
    <col min="11051" max="11051" width="3.5" style="2" bestFit="1" customWidth="1"/>
    <col min="11052" max="11052" width="4.5" style="2" bestFit="1" customWidth="1"/>
    <col min="11053" max="11053" width="2.625" style="2" customWidth="1"/>
    <col min="11054" max="11054" width="4.5" style="2" bestFit="1" customWidth="1"/>
    <col min="11055" max="11055" width="3.25" style="2" bestFit="1" customWidth="1"/>
    <col min="11056" max="11057" width="3.5" style="2" bestFit="1" customWidth="1"/>
    <col min="11058" max="11058" width="3.25" style="2" bestFit="1" customWidth="1"/>
    <col min="11059" max="11059" width="3" style="2" customWidth="1"/>
    <col min="11060" max="11060" width="5.5" style="2" bestFit="1" customWidth="1"/>
    <col min="11061" max="11062" width="6.25" style="2" bestFit="1" customWidth="1"/>
    <col min="11063" max="11063" width="5.5" style="2" bestFit="1" customWidth="1"/>
    <col min="11064" max="11064" width="8" style="2" customWidth="1"/>
    <col min="11065" max="11065" width="7.75" style="2" bestFit="1" customWidth="1"/>
    <col min="11066" max="11066" width="5.5" style="2" bestFit="1" customWidth="1"/>
    <col min="11067" max="11067" width="7.625" style="2" bestFit="1" customWidth="1"/>
    <col min="11068" max="11069" width="4.125" style="2" customWidth="1"/>
    <col min="11070" max="11071" width="3.5" style="2" bestFit="1" customWidth="1"/>
    <col min="11072" max="11072" width="4.875" style="2" customWidth="1"/>
    <col min="11073" max="11264" width="9" style="2"/>
    <col min="11265" max="11265" width="3.375" style="2" customWidth="1"/>
    <col min="11266" max="11266" width="10.75" style="2" customWidth="1"/>
    <col min="11267" max="11270" width="3.625" style="2" bestFit="1" customWidth="1"/>
    <col min="11271" max="11271" width="4.625" style="2" bestFit="1" customWidth="1"/>
    <col min="11272" max="11273" width="3.625" style="2" bestFit="1" customWidth="1"/>
    <col min="11274" max="11274" width="4.625" style="2" bestFit="1" customWidth="1"/>
    <col min="11275" max="11275" width="3.625" style="2" bestFit="1" customWidth="1"/>
    <col min="11276" max="11276" width="4.625" style="2" bestFit="1" customWidth="1"/>
    <col min="11277" max="11277" width="3.625" style="2" bestFit="1" customWidth="1"/>
    <col min="11278" max="11278" width="4.625" style="2" bestFit="1" customWidth="1"/>
    <col min="11279" max="11279" width="4.5" style="2" bestFit="1" customWidth="1"/>
    <col min="11280" max="11283" width="3.625" style="2" bestFit="1" customWidth="1"/>
    <col min="11284" max="11284" width="4.625" style="2" bestFit="1" customWidth="1"/>
    <col min="11285" max="11285" width="4.875" style="2" bestFit="1" customWidth="1"/>
    <col min="11286" max="11286" width="2.875" style="2" customWidth="1"/>
    <col min="11287" max="11290" width="3.625" style="2" bestFit="1" customWidth="1"/>
    <col min="11291" max="11291" width="5.625" style="2" bestFit="1" customWidth="1"/>
    <col min="11292" max="11292" width="4.875" style="2" bestFit="1" customWidth="1"/>
    <col min="11293" max="11293" width="4.5" style="2" bestFit="1" customWidth="1"/>
    <col min="11294" max="11294" width="5.5" style="2" customWidth="1"/>
    <col min="11295" max="11296" width="4.625" style="2" bestFit="1" customWidth="1"/>
    <col min="11297" max="11297" width="3.625" style="2" bestFit="1" customWidth="1"/>
    <col min="11298" max="11298" width="4.625" style="2" bestFit="1" customWidth="1"/>
    <col min="11299" max="11299" width="4.5" style="2" bestFit="1" customWidth="1"/>
    <col min="11300" max="11300" width="3" style="2" bestFit="1" customWidth="1"/>
    <col min="11301" max="11302" width="3.5" style="2" bestFit="1" customWidth="1"/>
    <col min="11303" max="11303" width="3" style="2" customWidth="1"/>
    <col min="11304" max="11304" width="4.5" style="2" bestFit="1" customWidth="1"/>
    <col min="11305" max="11305" width="3.625" style="2" bestFit="1" customWidth="1"/>
    <col min="11306" max="11306" width="4.5" style="2" bestFit="1" customWidth="1"/>
    <col min="11307" max="11307" width="3.5" style="2" bestFit="1" customWidth="1"/>
    <col min="11308" max="11308" width="4.5" style="2" bestFit="1" customWidth="1"/>
    <col min="11309" max="11309" width="2.625" style="2" customWidth="1"/>
    <col min="11310" max="11310" width="4.5" style="2" bestFit="1" customWidth="1"/>
    <col min="11311" max="11311" width="3.25" style="2" bestFit="1" customWidth="1"/>
    <col min="11312" max="11313" width="3.5" style="2" bestFit="1" customWidth="1"/>
    <col min="11314" max="11314" width="3.25" style="2" bestFit="1" customWidth="1"/>
    <col min="11315" max="11315" width="3" style="2" customWidth="1"/>
    <col min="11316" max="11316" width="5.5" style="2" bestFit="1" customWidth="1"/>
    <col min="11317" max="11318" width="6.25" style="2" bestFit="1" customWidth="1"/>
    <col min="11319" max="11319" width="5.5" style="2" bestFit="1" customWidth="1"/>
    <col min="11320" max="11320" width="8" style="2" customWidth="1"/>
    <col min="11321" max="11321" width="7.75" style="2" bestFit="1" customWidth="1"/>
    <col min="11322" max="11322" width="5.5" style="2" bestFit="1" customWidth="1"/>
    <col min="11323" max="11323" width="7.625" style="2" bestFit="1" customWidth="1"/>
    <col min="11324" max="11325" width="4.125" style="2" customWidth="1"/>
    <col min="11326" max="11327" width="3.5" style="2" bestFit="1" customWidth="1"/>
    <col min="11328" max="11328" width="4.875" style="2" customWidth="1"/>
    <col min="11329" max="11520" width="9" style="2"/>
    <col min="11521" max="11521" width="3.375" style="2" customWidth="1"/>
    <col min="11522" max="11522" width="10.75" style="2" customWidth="1"/>
    <col min="11523" max="11526" width="3.625" style="2" bestFit="1" customWidth="1"/>
    <col min="11527" max="11527" width="4.625" style="2" bestFit="1" customWidth="1"/>
    <col min="11528" max="11529" width="3.625" style="2" bestFit="1" customWidth="1"/>
    <col min="11530" max="11530" width="4.625" style="2" bestFit="1" customWidth="1"/>
    <col min="11531" max="11531" width="3.625" style="2" bestFit="1" customWidth="1"/>
    <col min="11532" max="11532" width="4.625" style="2" bestFit="1" customWidth="1"/>
    <col min="11533" max="11533" width="3.625" style="2" bestFit="1" customWidth="1"/>
    <col min="11534" max="11534" width="4.625" style="2" bestFit="1" customWidth="1"/>
    <col min="11535" max="11535" width="4.5" style="2" bestFit="1" customWidth="1"/>
    <col min="11536" max="11539" width="3.625" style="2" bestFit="1" customWidth="1"/>
    <col min="11540" max="11540" width="4.625" style="2" bestFit="1" customWidth="1"/>
    <col min="11541" max="11541" width="4.875" style="2" bestFit="1" customWidth="1"/>
    <col min="11542" max="11542" width="2.875" style="2" customWidth="1"/>
    <col min="11543" max="11546" width="3.625" style="2" bestFit="1" customWidth="1"/>
    <col min="11547" max="11547" width="5.625" style="2" bestFit="1" customWidth="1"/>
    <col min="11548" max="11548" width="4.875" style="2" bestFit="1" customWidth="1"/>
    <col min="11549" max="11549" width="4.5" style="2" bestFit="1" customWidth="1"/>
    <col min="11550" max="11550" width="5.5" style="2" customWidth="1"/>
    <col min="11551" max="11552" width="4.625" style="2" bestFit="1" customWidth="1"/>
    <col min="11553" max="11553" width="3.625" style="2" bestFit="1" customWidth="1"/>
    <col min="11554" max="11554" width="4.625" style="2" bestFit="1" customWidth="1"/>
    <col min="11555" max="11555" width="4.5" style="2" bestFit="1" customWidth="1"/>
    <col min="11556" max="11556" width="3" style="2" bestFit="1" customWidth="1"/>
    <col min="11557" max="11558" width="3.5" style="2" bestFit="1" customWidth="1"/>
    <col min="11559" max="11559" width="3" style="2" customWidth="1"/>
    <col min="11560" max="11560" width="4.5" style="2" bestFit="1" customWidth="1"/>
    <col min="11561" max="11561" width="3.625" style="2" bestFit="1" customWidth="1"/>
    <col min="11562" max="11562" width="4.5" style="2" bestFit="1" customWidth="1"/>
    <col min="11563" max="11563" width="3.5" style="2" bestFit="1" customWidth="1"/>
    <col min="11564" max="11564" width="4.5" style="2" bestFit="1" customWidth="1"/>
    <col min="11565" max="11565" width="2.625" style="2" customWidth="1"/>
    <col min="11566" max="11566" width="4.5" style="2" bestFit="1" customWidth="1"/>
    <col min="11567" max="11567" width="3.25" style="2" bestFit="1" customWidth="1"/>
    <col min="11568" max="11569" width="3.5" style="2" bestFit="1" customWidth="1"/>
    <col min="11570" max="11570" width="3.25" style="2" bestFit="1" customWidth="1"/>
    <col min="11571" max="11571" width="3" style="2" customWidth="1"/>
    <col min="11572" max="11572" width="5.5" style="2" bestFit="1" customWidth="1"/>
    <col min="11573" max="11574" width="6.25" style="2" bestFit="1" customWidth="1"/>
    <col min="11575" max="11575" width="5.5" style="2" bestFit="1" customWidth="1"/>
    <col min="11576" max="11576" width="8" style="2" customWidth="1"/>
    <col min="11577" max="11577" width="7.75" style="2" bestFit="1" customWidth="1"/>
    <col min="11578" max="11578" width="5.5" style="2" bestFit="1" customWidth="1"/>
    <col min="11579" max="11579" width="7.625" style="2" bestFit="1" customWidth="1"/>
    <col min="11580" max="11581" width="4.125" style="2" customWidth="1"/>
    <col min="11582" max="11583" width="3.5" style="2" bestFit="1" customWidth="1"/>
    <col min="11584" max="11584" width="4.875" style="2" customWidth="1"/>
    <col min="11585" max="11776" width="9" style="2"/>
    <col min="11777" max="11777" width="3.375" style="2" customWidth="1"/>
    <col min="11778" max="11778" width="10.75" style="2" customWidth="1"/>
    <col min="11779" max="11782" width="3.625" style="2" bestFit="1" customWidth="1"/>
    <col min="11783" max="11783" width="4.625" style="2" bestFit="1" customWidth="1"/>
    <col min="11784" max="11785" width="3.625" style="2" bestFit="1" customWidth="1"/>
    <col min="11786" max="11786" width="4.625" style="2" bestFit="1" customWidth="1"/>
    <col min="11787" max="11787" width="3.625" style="2" bestFit="1" customWidth="1"/>
    <col min="11788" max="11788" width="4.625" style="2" bestFit="1" customWidth="1"/>
    <col min="11789" max="11789" width="3.625" style="2" bestFit="1" customWidth="1"/>
    <col min="11790" max="11790" width="4.625" style="2" bestFit="1" customWidth="1"/>
    <col min="11791" max="11791" width="4.5" style="2" bestFit="1" customWidth="1"/>
    <col min="11792" max="11795" width="3.625" style="2" bestFit="1" customWidth="1"/>
    <col min="11796" max="11796" width="4.625" style="2" bestFit="1" customWidth="1"/>
    <col min="11797" max="11797" width="4.875" style="2" bestFit="1" customWidth="1"/>
    <col min="11798" max="11798" width="2.875" style="2" customWidth="1"/>
    <col min="11799" max="11802" width="3.625" style="2" bestFit="1" customWidth="1"/>
    <col min="11803" max="11803" width="5.625" style="2" bestFit="1" customWidth="1"/>
    <col min="11804" max="11804" width="4.875" style="2" bestFit="1" customWidth="1"/>
    <col min="11805" max="11805" width="4.5" style="2" bestFit="1" customWidth="1"/>
    <col min="11806" max="11806" width="5.5" style="2" customWidth="1"/>
    <col min="11807" max="11808" width="4.625" style="2" bestFit="1" customWidth="1"/>
    <col min="11809" max="11809" width="3.625" style="2" bestFit="1" customWidth="1"/>
    <col min="11810" max="11810" width="4.625" style="2" bestFit="1" customWidth="1"/>
    <col min="11811" max="11811" width="4.5" style="2" bestFit="1" customWidth="1"/>
    <col min="11812" max="11812" width="3" style="2" bestFit="1" customWidth="1"/>
    <col min="11813" max="11814" width="3.5" style="2" bestFit="1" customWidth="1"/>
    <col min="11815" max="11815" width="3" style="2" customWidth="1"/>
    <col min="11816" max="11816" width="4.5" style="2" bestFit="1" customWidth="1"/>
    <col min="11817" max="11817" width="3.625" style="2" bestFit="1" customWidth="1"/>
    <col min="11818" max="11818" width="4.5" style="2" bestFit="1" customWidth="1"/>
    <col min="11819" max="11819" width="3.5" style="2" bestFit="1" customWidth="1"/>
    <col min="11820" max="11820" width="4.5" style="2" bestFit="1" customWidth="1"/>
    <col min="11821" max="11821" width="2.625" style="2" customWidth="1"/>
    <col min="11822" max="11822" width="4.5" style="2" bestFit="1" customWidth="1"/>
    <col min="11823" max="11823" width="3.25" style="2" bestFit="1" customWidth="1"/>
    <col min="11824" max="11825" width="3.5" style="2" bestFit="1" customWidth="1"/>
    <col min="11826" max="11826" width="3.25" style="2" bestFit="1" customWidth="1"/>
    <col min="11827" max="11827" width="3" style="2" customWidth="1"/>
    <col min="11828" max="11828" width="5.5" style="2" bestFit="1" customWidth="1"/>
    <col min="11829" max="11830" width="6.25" style="2" bestFit="1" customWidth="1"/>
    <col min="11831" max="11831" width="5.5" style="2" bestFit="1" customWidth="1"/>
    <col min="11832" max="11832" width="8" style="2" customWidth="1"/>
    <col min="11833" max="11833" width="7.75" style="2" bestFit="1" customWidth="1"/>
    <col min="11834" max="11834" width="5.5" style="2" bestFit="1" customWidth="1"/>
    <col min="11835" max="11835" width="7.625" style="2" bestFit="1" customWidth="1"/>
    <col min="11836" max="11837" width="4.125" style="2" customWidth="1"/>
    <col min="11838" max="11839" width="3.5" style="2" bestFit="1" customWidth="1"/>
    <col min="11840" max="11840" width="4.875" style="2" customWidth="1"/>
    <col min="11841" max="12032" width="9" style="2"/>
    <col min="12033" max="12033" width="3.375" style="2" customWidth="1"/>
    <col min="12034" max="12034" width="10.75" style="2" customWidth="1"/>
    <col min="12035" max="12038" width="3.625" style="2" bestFit="1" customWidth="1"/>
    <col min="12039" max="12039" width="4.625" style="2" bestFit="1" customWidth="1"/>
    <col min="12040" max="12041" width="3.625" style="2" bestFit="1" customWidth="1"/>
    <col min="12042" max="12042" width="4.625" style="2" bestFit="1" customWidth="1"/>
    <col min="12043" max="12043" width="3.625" style="2" bestFit="1" customWidth="1"/>
    <col min="12044" max="12044" width="4.625" style="2" bestFit="1" customWidth="1"/>
    <col min="12045" max="12045" width="3.625" style="2" bestFit="1" customWidth="1"/>
    <col min="12046" max="12046" width="4.625" style="2" bestFit="1" customWidth="1"/>
    <col min="12047" max="12047" width="4.5" style="2" bestFit="1" customWidth="1"/>
    <col min="12048" max="12051" width="3.625" style="2" bestFit="1" customWidth="1"/>
    <col min="12052" max="12052" width="4.625" style="2" bestFit="1" customWidth="1"/>
    <col min="12053" max="12053" width="4.875" style="2" bestFit="1" customWidth="1"/>
    <col min="12054" max="12054" width="2.875" style="2" customWidth="1"/>
    <col min="12055" max="12058" width="3.625" style="2" bestFit="1" customWidth="1"/>
    <col min="12059" max="12059" width="5.625" style="2" bestFit="1" customWidth="1"/>
    <col min="12060" max="12060" width="4.875" style="2" bestFit="1" customWidth="1"/>
    <col min="12061" max="12061" width="4.5" style="2" bestFit="1" customWidth="1"/>
    <col min="12062" max="12062" width="5.5" style="2" customWidth="1"/>
    <col min="12063" max="12064" width="4.625" style="2" bestFit="1" customWidth="1"/>
    <col min="12065" max="12065" width="3.625" style="2" bestFit="1" customWidth="1"/>
    <col min="12066" max="12066" width="4.625" style="2" bestFit="1" customWidth="1"/>
    <col min="12067" max="12067" width="4.5" style="2" bestFit="1" customWidth="1"/>
    <col min="12068" max="12068" width="3" style="2" bestFit="1" customWidth="1"/>
    <col min="12069" max="12070" width="3.5" style="2" bestFit="1" customWidth="1"/>
    <col min="12071" max="12071" width="3" style="2" customWidth="1"/>
    <col min="12072" max="12072" width="4.5" style="2" bestFit="1" customWidth="1"/>
    <col min="12073" max="12073" width="3.625" style="2" bestFit="1" customWidth="1"/>
    <col min="12074" max="12074" width="4.5" style="2" bestFit="1" customWidth="1"/>
    <col min="12075" max="12075" width="3.5" style="2" bestFit="1" customWidth="1"/>
    <col min="12076" max="12076" width="4.5" style="2" bestFit="1" customWidth="1"/>
    <col min="12077" max="12077" width="2.625" style="2" customWidth="1"/>
    <col min="12078" max="12078" width="4.5" style="2" bestFit="1" customWidth="1"/>
    <col min="12079" max="12079" width="3.25" style="2" bestFit="1" customWidth="1"/>
    <col min="12080" max="12081" width="3.5" style="2" bestFit="1" customWidth="1"/>
    <col min="12082" max="12082" width="3.25" style="2" bestFit="1" customWidth="1"/>
    <col min="12083" max="12083" width="3" style="2" customWidth="1"/>
    <col min="12084" max="12084" width="5.5" style="2" bestFit="1" customWidth="1"/>
    <col min="12085" max="12086" width="6.25" style="2" bestFit="1" customWidth="1"/>
    <col min="12087" max="12087" width="5.5" style="2" bestFit="1" customWidth="1"/>
    <col min="12088" max="12088" width="8" style="2" customWidth="1"/>
    <col min="12089" max="12089" width="7.75" style="2" bestFit="1" customWidth="1"/>
    <col min="12090" max="12090" width="5.5" style="2" bestFit="1" customWidth="1"/>
    <col min="12091" max="12091" width="7.625" style="2" bestFit="1" customWidth="1"/>
    <col min="12092" max="12093" width="4.125" style="2" customWidth="1"/>
    <col min="12094" max="12095" width="3.5" style="2" bestFit="1" customWidth="1"/>
    <col min="12096" max="12096" width="4.875" style="2" customWidth="1"/>
    <col min="12097" max="12288" width="9" style="2"/>
    <col min="12289" max="12289" width="3.375" style="2" customWidth="1"/>
    <col min="12290" max="12290" width="10.75" style="2" customWidth="1"/>
    <col min="12291" max="12294" width="3.625" style="2" bestFit="1" customWidth="1"/>
    <col min="12295" max="12295" width="4.625" style="2" bestFit="1" customWidth="1"/>
    <col min="12296" max="12297" width="3.625" style="2" bestFit="1" customWidth="1"/>
    <col min="12298" max="12298" width="4.625" style="2" bestFit="1" customWidth="1"/>
    <col min="12299" max="12299" width="3.625" style="2" bestFit="1" customWidth="1"/>
    <col min="12300" max="12300" width="4.625" style="2" bestFit="1" customWidth="1"/>
    <col min="12301" max="12301" width="3.625" style="2" bestFit="1" customWidth="1"/>
    <col min="12302" max="12302" width="4.625" style="2" bestFit="1" customWidth="1"/>
    <col min="12303" max="12303" width="4.5" style="2" bestFit="1" customWidth="1"/>
    <col min="12304" max="12307" width="3.625" style="2" bestFit="1" customWidth="1"/>
    <col min="12308" max="12308" width="4.625" style="2" bestFit="1" customWidth="1"/>
    <col min="12309" max="12309" width="4.875" style="2" bestFit="1" customWidth="1"/>
    <col min="12310" max="12310" width="2.875" style="2" customWidth="1"/>
    <col min="12311" max="12314" width="3.625" style="2" bestFit="1" customWidth="1"/>
    <col min="12315" max="12315" width="5.625" style="2" bestFit="1" customWidth="1"/>
    <col min="12316" max="12316" width="4.875" style="2" bestFit="1" customWidth="1"/>
    <col min="12317" max="12317" width="4.5" style="2" bestFit="1" customWidth="1"/>
    <col min="12318" max="12318" width="5.5" style="2" customWidth="1"/>
    <col min="12319" max="12320" width="4.625" style="2" bestFit="1" customWidth="1"/>
    <col min="12321" max="12321" width="3.625" style="2" bestFit="1" customWidth="1"/>
    <col min="12322" max="12322" width="4.625" style="2" bestFit="1" customWidth="1"/>
    <col min="12323" max="12323" width="4.5" style="2" bestFit="1" customWidth="1"/>
    <col min="12324" max="12324" width="3" style="2" bestFit="1" customWidth="1"/>
    <col min="12325" max="12326" width="3.5" style="2" bestFit="1" customWidth="1"/>
    <col min="12327" max="12327" width="3" style="2" customWidth="1"/>
    <col min="12328" max="12328" width="4.5" style="2" bestFit="1" customWidth="1"/>
    <col min="12329" max="12329" width="3.625" style="2" bestFit="1" customWidth="1"/>
    <col min="12330" max="12330" width="4.5" style="2" bestFit="1" customWidth="1"/>
    <col min="12331" max="12331" width="3.5" style="2" bestFit="1" customWidth="1"/>
    <col min="12332" max="12332" width="4.5" style="2" bestFit="1" customWidth="1"/>
    <col min="12333" max="12333" width="2.625" style="2" customWidth="1"/>
    <col min="12334" max="12334" width="4.5" style="2" bestFit="1" customWidth="1"/>
    <col min="12335" max="12335" width="3.25" style="2" bestFit="1" customWidth="1"/>
    <col min="12336" max="12337" width="3.5" style="2" bestFit="1" customWidth="1"/>
    <col min="12338" max="12338" width="3.25" style="2" bestFit="1" customWidth="1"/>
    <col min="12339" max="12339" width="3" style="2" customWidth="1"/>
    <col min="12340" max="12340" width="5.5" style="2" bestFit="1" customWidth="1"/>
    <col min="12341" max="12342" width="6.25" style="2" bestFit="1" customWidth="1"/>
    <col min="12343" max="12343" width="5.5" style="2" bestFit="1" customWidth="1"/>
    <col min="12344" max="12344" width="8" style="2" customWidth="1"/>
    <col min="12345" max="12345" width="7.75" style="2" bestFit="1" customWidth="1"/>
    <col min="12346" max="12346" width="5.5" style="2" bestFit="1" customWidth="1"/>
    <col min="12347" max="12347" width="7.625" style="2" bestFit="1" customWidth="1"/>
    <col min="12348" max="12349" width="4.125" style="2" customWidth="1"/>
    <col min="12350" max="12351" width="3.5" style="2" bestFit="1" customWidth="1"/>
    <col min="12352" max="12352" width="4.875" style="2" customWidth="1"/>
    <col min="12353" max="12544" width="9" style="2"/>
    <col min="12545" max="12545" width="3.375" style="2" customWidth="1"/>
    <col min="12546" max="12546" width="10.75" style="2" customWidth="1"/>
    <col min="12547" max="12550" width="3.625" style="2" bestFit="1" customWidth="1"/>
    <col min="12551" max="12551" width="4.625" style="2" bestFit="1" customWidth="1"/>
    <col min="12552" max="12553" width="3.625" style="2" bestFit="1" customWidth="1"/>
    <col min="12554" max="12554" width="4.625" style="2" bestFit="1" customWidth="1"/>
    <col min="12555" max="12555" width="3.625" style="2" bestFit="1" customWidth="1"/>
    <col min="12556" max="12556" width="4.625" style="2" bestFit="1" customWidth="1"/>
    <col min="12557" max="12557" width="3.625" style="2" bestFit="1" customWidth="1"/>
    <col min="12558" max="12558" width="4.625" style="2" bestFit="1" customWidth="1"/>
    <col min="12559" max="12559" width="4.5" style="2" bestFit="1" customWidth="1"/>
    <col min="12560" max="12563" width="3.625" style="2" bestFit="1" customWidth="1"/>
    <col min="12564" max="12564" width="4.625" style="2" bestFit="1" customWidth="1"/>
    <col min="12565" max="12565" width="4.875" style="2" bestFit="1" customWidth="1"/>
    <col min="12566" max="12566" width="2.875" style="2" customWidth="1"/>
    <col min="12567" max="12570" width="3.625" style="2" bestFit="1" customWidth="1"/>
    <col min="12571" max="12571" width="5.625" style="2" bestFit="1" customWidth="1"/>
    <col min="12572" max="12572" width="4.875" style="2" bestFit="1" customWidth="1"/>
    <col min="12573" max="12573" width="4.5" style="2" bestFit="1" customWidth="1"/>
    <col min="12574" max="12574" width="5.5" style="2" customWidth="1"/>
    <col min="12575" max="12576" width="4.625" style="2" bestFit="1" customWidth="1"/>
    <col min="12577" max="12577" width="3.625" style="2" bestFit="1" customWidth="1"/>
    <col min="12578" max="12578" width="4.625" style="2" bestFit="1" customWidth="1"/>
    <col min="12579" max="12579" width="4.5" style="2" bestFit="1" customWidth="1"/>
    <col min="12580" max="12580" width="3" style="2" bestFit="1" customWidth="1"/>
    <col min="12581" max="12582" width="3.5" style="2" bestFit="1" customWidth="1"/>
    <col min="12583" max="12583" width="3" style="2" customWidth="1"/>
    <col min="12584" max="12584" width="4.5" style="2" bestFit="1" customWidth="1"/>
    <col min="12585" max="12585" width="3.625" style="2" bestFit="1" customWidth="1"/>
    <col min="12586" max="12586" width="4.5" style="2" bestFit="1" customWidth="1"/>
    <col min="12587" max="12587" width="3.5" style="2" bestFit="1" customWidth="1"/>
    <col min="12588" max="12588" width="4.5" style="2" bestFit="1" customWidth="1"/>
    <col min="12589" max="12589" width="2.625" style="2" customWidth="1"/>
    <col min="12590" max="12590" width="4.5" style="2" bestFit="1" customWidth="1"/>
    <col min="12591" max="12591" width="3.25" style="2" bestFit="1" customWidth="1"/>
    <col min="12592" max="12593" width="3.5" style="2" bestFit="1" customWidth="1"/>
    <col min="12594" max="12594" width="3.25" style="2" bestFit="1" customWidth="1"/>
    <col min="12595" max="12595" width="3" style="2" customWidth="1"/>
    <col min="12596" max="12596" width="5.5" style="2" bestFit="1" customWidth="1"/>
    <col min="12597" max="12598" width="6.25" style="2" bestFit="1" customWidth="1"/>
    <col min="12599" max="12599" width="5.5" style="2" bestFit="1" customWidth="1"/>
    <col min="12600" max="12600" width="8" style="2" customWidth="1"/>
    <col min="12601" max="12601" width="7.75" style="2" bestFit="1" customWidth="1"/>
    <col min="12602" max="12602" width="5.5" style="2" bestFit="1" customWidth="1"/>
    <col min="12603" max="12603" width="7.625" style="2" bestFit="1" customWidth="1"/>
    <col min="12604" max="12605" width="4.125" style="2" customWidth="1"/>
    <col min="12606" max="12607" width="3.5" style="2" bestFit="1" customWidth="1"/>
    <col min="12608" max="12608" width="4.875" style="2" customWidth="1"/>
    <col min="12609" max="12800" width="9" style="2"/>
    <col min="12801" max="12801" width="3.375" style="2" customWidth="1"/>
    <col min="12802" max="12802" width="10.75" style="2" customWidth="1"/>
    <col min="12803" max="12806" width="3.625" style="2" bestFit="1" customWidth="1"/>
    <col min="12807" max="12807" width="4.625" style="2" bestFit="1" customWidth="1"/>
    <col min="12808" max="12809" width="3.625" style="2" bestFit="1" customWidth="1"/>
    <col min="12810" max="12810" width="4.625" style="2" bestFit="1" customWidth="1"/>
    <col min="12811" max="12811" width="3.625" style="2" bestFit="1" customWidth="1"/>
    <col min="12812" max="12812" width="4.625" style="2" bestFit="1" customWidth="1"/>
    <col min="12813" max="12813" width="3.625" style="2" bestFit="1" customWidth="1"/>
    <col min="12814" max="12814" width="4.625" style="2" bestFit="1" customWidth="1"/>
    <col min="12815" max="12815" width="4.5" style="2" bestFit="1" customWidth="1"/>
    <col min="12816" max="12819" width="3.625" style="2" bestFit="1" customWidth="1"/>
    <col min="12820" max="12820" width="4.625" style="2" bestFit="1" customWidth="1"/>
    <col min="12821" max="12821" width="4.875" style="2" bestFit="1" customWidth="1"/>
    <col min="12822" max="12822" width="2.875" style="2" customWidth="1"/>
    <col min="12823" max="12826" width="3.625" style="2" bestFit="1" customWidth="1"/>
    <col min="12827" max="12827" width="5.625" style="2" bestFit="1" customWidth="1"/>
    <col min="12828" max="12828" width="4.875" style="2" bestFit="1" customWidth="1"/>
    <col min="12829" max="12829" width="4.5" style="2" bestFit="1" customWidth="1"/>
    <col min="12830" max="12830" width="5.5" style="2" customWidth="1"/>
    <col min="12831" max="12832" width="4.625" style="2" bestFit="1" customWidth="1"/>
    <col min="12833" max="12833" width="3.625" style="2" bestFit="1" customWidth="1"/>
    <col min="12834" max="12834" width="4.625" style="2" bestFit="1" customWidth="1"/>
    <col min="12835" max="12835" width="4.5" style="2" bestFit="1" customWidth="1"/>
    <col min="12836" max="12836" width="3" style="2" bestFit="1" customWidth="1"/>
    <col min="12837" max="12838" width="3.5" style="2" bestFit="1" customWidth="1"/>
    <col min="12839" max="12839" width="3" style="2" customWidth="1"/>
    <col min="12840" max="12840" width="4.5" style="2" bestFit="1" customWidth="1"/>
    <col min="12841" max="12841" width="3.625" style="2" bestFit="1" customWidth="1"/>
    <col min="12842" max="12842" width="4.5" style="2" bestFit="1" customWidth="1"/>
    <col min="12843" max="12843" width="3.5" style="2" bestFit="1" customWidth="1"/>
    <col min="12844" max="12844" width="4.5" style="2" bestFit="1" customWidth="1"/>
    <col min="12845" max="12845" width="2.625" style="2" customWidth="1"/>
    <col min="12846" max="12846" width="4.5" style="2" bestFit="1" customWidth="1"/>
    <col min="12847" max="12847" width="3.25" style="2" bestFit="1" customWidth="1"/>
    <col min="12848" max="12849" width="3.5" style="2" bestFit="1" customWidth="1"/>
    <col min="12850" max="12850" width="3.25" style="2" bestFit="1" customWidth="1"/>
    <col min="12851" max="12851" width="3" style="2" customWidth="1"/>
    <col min="12852" max="12852" width="5.5" style="2" bestFit="1" customWidth="1"/>
    <col min="12853" max="12854" width="6.25" style="2" bestFit="1" customWidth="1"/>
    <col min="12855" max="12855" width="5.5" style="2" bestFit="1" customWidth="1"/>
    <col min="12856" max="12856" width="8" style="2" customWidth="1"/>
    <col min="12857" max="12857" width="7.75" style="2" bestFit="1" customWidth="1"/>
    <col min="12858" max="12858" width="5.5" style="2" bestFit="1" customWidth="1"/>
    <col min="12859" max="12859" width="7.625" style="2" bestFit="1" customWidth="1"/>
    <col min="12860" max="12861" width="4.125" style="2" customWidth="1"/>
    <col min="12862" max="12863" width="3.5" style="2" bestFit="1" customWidth="1"/>
    <col min="12864" max="12864" width="4.875" style="2" customWidth="1"/>
    <col min="12865" max="13056" width="9" style="2"/>
    <col min="13057" max="13057" width="3.375" style="2" customWidth="1"/>
    <col min="13058" max="13058" width="10.75" style="2" customWidth="1"/>
    <col min="13059" max="13062" width="3.625" style="2" bestFit="1" customWidth="1"/>
    <col min="13063" max="13063" width="4.625" style="2" bestFit="1" customWidth="1"/>
    <col min="13064" max="13065" width="3.625" style="2" bestFit="1" customWidth="1"/>
    <col min="13066" max="13066" width="4.625" style="2" bestFit="1" customWidth="1"/>
    <col min="13067" max="13067" width="3.625" style="2" bestFit="1" customWidth="1"/>
    <col min="13068" max="13068" width="4.625" style="2" bestFit="1" customWidth="1"/>
    <col min="13069" max="13069" width="3.625" style="2" bestFit="1" customWidth="1"/>
    <col min="13070" max="13070" width="4.625" style="2" bestFit="1" customWidth="1"/>
    <col min="13071" max="13071" width="4.5" style="2" bestFit="1" customWidth="1"/>
    <col min="13072" max="13075" width="3.625" style="2" bestFit="1" customWidth="1"/>
    <col min="13076" max="13076" width="4.625" style="2" bestFit="1" customWidth="1"/>
    <col min="13077" max="13077" width="4.875" style="2" bestFit="1" customWidth="1"/>
    <col min="13078" max="13078" width="2.875" style="2" customWidth="1"/>
    <col min="13079" max="13082" width="3.625" style="2" bestFit="1" customWidth="1"/>
    <col min="13083" max="13083" width="5.625" style="2" bestFit="1" customWidth="1"/>
    <col min="13084" max="13084" width="4.875" style="2" bestFit="1" customWidth="1"/>
    <col min="13085" max="13085" width="4.5" style="2" bestFit="1" customWidth="1"/>
    <col min="13086" max="13086" width="5.5" style="2" customWidth="1"/>
    <col min="13087" max="13088" width="4.625" style="2" bestFit="1" customWidth="1"/>
    <col min="13089" max="13089" width="3.625" style="2" bestFit="1" customWidth="1"/>
    <col min="13090" max="13090" width="4.625" style="2" bestFit="1" customWidth="1"/>
    <col min="13091" max="13091" width="4.5" style="2" bestFit="1" customWidth="1"/>
    <col min="13092" max="13092" width="3" style="2" bestFit="1" customWidth="1"/>
    <col min="13093" max="13094" width="3.5" style="2" bestFit="1" customWidth="1"/>
    <col min="13095" max="13095" width="3" style="2" customWidth="1"/>
    <col min="13096" max="13096" width="4.5" style="2" bestFit="1" customWidth="1"/>
    <col min="13097" max="13097" width="3.625" style="2" bestFit="1" customWidth="1"/>
    <col min="13098" max="13098" width="4.5" style="2" bestFit="1" customWidth="1"/>
    <col min="13099" max="13099" width="3.5" style="2" bestFit="1" customWidth="1"/>
    <col min="13100" max="13100" width="4.5" style="2" bestFit="1" customWidth="1"/>
    <col min="13101" max="13101" width="2.625" style="2" customWidth="1"/>
    <col min="13102" max="13102" width="4.5" style="2" bestFit="1" customWidth="1"/>
    <col min="13103" max="13103" width="3.25" style="2" bestFit="1" customWidth="1"/>
    <col min="13104" max="13105" width="3.5" style="2" bestFit="1" customWidth="1"/>
    <col min="13106" max="13106" width="3.25" style="2" bestFit="1" customWidth="1"/>
    <col min="13107" max="13107" width="3" style="2" customWidth="1"/>
    <col min="13108" max="13108" width="5.5" style="2" bestFit="1" customWidth="1"/>
    <col min="13109" max="13110" width="6.25" style="2" bestFit="1" customWidth="1"/>
    <col min="13111" max="13111" width="5.5" style="2" bestFit="1" customWidth="1"/>
    <col min="13112" max="13112" width="8" style="2" customWidth="1"/>
    <col min="13113" max="13113" width="7.75" style="2" bestFit="1" customWidth="1"/>
    <col min="13114" max="13114" width="5.5" style="2" bestFit="1" customWidth="1"/>
    <col min="13115" max="13115" width="7.625" style="2" bestFit="1" customWidth="1"/>
    <col min="13116" max="13117" width="4.125" style="2" customWidth="1"/>
    <col min="13118" max="13119" width="3.5" style="2" bestFit="1" customWidth="1"/>
    <col min="13120" max="13120" width="4.875" style="2" customWidth="1"/>
    <col min="13121" max="13312" width="9" style="2"/>
    <col min="13313" max="13313" width="3.375" style="2" customWidth="1"/>
    <col min="13314" max="13314" width="10.75" style="2" customWidth="1"/>
    <col min="13315" max="13318" width="3.625" style="2" bestFit="1" customWidth="1"/>
    <col min="13319" max="13319" width="4.625" style="2" bestFit="1" customWidth="1"/>
    <col min="13320" max="13321" width="3.625" style="2" bestFit="1" customWidth="1"/>
    <col min="13322" max="13322" width="4.625" style="2" bestFit="1" customWidth="1"/>
    <col min="13323" max="13323" width="3.625" style="2" bestFit="1" customWidth="1"/>
    <col min="13324" max="13324" width="4.625" style="2" bestFit="1" customWidth="1"/>
    <col min="13325" max="13325" width="3.625" style="2" bestFit="1" customWidth="1"/>
    <col min="13326" max="13326" width="4.625" style="2" bestFit="1" customWidth="1"/>
    <col min="13327" max="13327" width="4.5" style="2" bestFit="1" customWidth="1"/>
    <col min="13328" max="13331" width="3.625" style="2" bestFit="1" customWidth="1"/>
    <col min="13332" max="13332" width="4.625" style="2" bestFit="1" customWidth="1"/>
    <col min="13333" max="13333" width="4.875" style="2" bestFit="1" customWidth="1"/>
    <col min="13334" max="13334" width="2.875" style="2" customWidth="1"/>
    <col min="13335" max="13338" width="3.625" style="2" bestFit="1" customWidth="1"/>
    <col min="13339" max="13339" width="5.625" style="2" bestFit="1" customWidth="1"/>
    <col min="13340" max="13340" width="4.875" style="2" bestFit="1" customWidth="1"/>
    <col min="13341" max="13341" width="4.5" style="2" bestFit="1" customWidth="1"/>
    <col min="13342" max="13342" width="5.5" style="2" customWidth="1"/>
    <col min="13343" max="13344" width="4.625" style="2" bestFit="1" customWidth="1"/>
    <col min="13345" max="13345" width="3.625" style="2" bestFit="1" customWidth="1"/>
    <col min="13346" max="13346" width="4.625" style="2" bestFit="1" customWidth="1"/>
    <col min="13347" max="13347" width="4.5" style="2" bestFit="1" customWidth="1"/>
    <col min="13348" max="13348" width="3" style="2" bestFit="1" customWidth="1"/>
    <col min="13349" max="13350" width="3.5" style="2" bestFit="1" customWidth="1"/>
    <col min="13351" max="13351" width="3" style="2" customWidth="1"/>
    <col min="13352" max="13352" width="4.5" style="2" bestFit="1" customWidth="1"/>
    <col min="13353" max="13353" width="3.625" style="2" bestFit="1" customWidth="1"/>
    <col min="13354" max="13354" width="4.5" style="2" bestFit="1" customWidth="1"/>
    <col min="13355" max="13355" width="3.5" style="2" bestFit="1" customWidth="1"/>
    <col min="13356" max="13356" width="4.5" style="2" bestFit="1" customWidth="1"/>
    <col min="13357" max="13357" width="2.625" style="2" customWidth="1"/>
    <col min="13358" max="13358" width="4.5" style="2" bestFit="1" customWidth="1"/>
    <col min="13359" max="13359" width="3.25" style="2" bestFit="1" customWidth="1"/>
    <col min="13360" max="13361" width="3.5" style="2" bestFit="1" customWidth="1"/>
    <col min="13362" max="13362" width="3.25" style="2" bestFit="1" customWidth="1"/>
    <col min="13363" max="13363" width="3" style="2" customWidth="1"/>
    <col min="13364" max="13364" width="5.5" style="2" bestFit="1" customWidth="1"/>
    <col min="13365" max="13366" width="6.25" style="2" bestFit="1" customWidth="1"/>
    <col min="13367" max="13367" width="5.5" style="2" bestFit="1" customWidth="1"/>
    <col min="13368" max="13368" width="8" style="2" customWidth="1"/>
    <col min="13369" max="13369" width="7.75" style="2" bestFit="1" customWidth="1"/>
    <col min="13370" max="13370" width="5.5" style="2" bestFit="1" customWidth="1"/>
    <col min="13371" max="13371" width="7.625" style="2" bestFit="1" customWidth="1"/>
    <col min="13372" max="13373" width="4.125" style="2" customWidth="1"/>
    <col min="13374" max="13375" width="3.5" style="2" bestFit="1" customWidth="1"/>
    <col min="13376" max="13376" width="4.875" style="2" customWidth="1"/>
    <col min="13377" max="13568" width="9" style="2"/>
    <col min="13569" max="13569" width="3.375" style="2" customWidth="1"/>
    <col min="13570" max="13570" width="10.75" style="2" customWidth="1"/>
    <col min="13571" max="13574" width="3.625" style="2" bestFit="1" customWidth="1"/>
    <col min="13575" max="13575" width="4.625" style="2" bestFit="1" customWidth="1"/>
    <col min="13576" max="13577" width="3.625" style="2" bestFit="1" customWidth="1"/>
    <col min="13578" max="13578" width="4.625" style="2" bestFit="1" customWidth="1"/>
    <col min="13579" max="13579" width="3.625" style="2" bestFit="1" customWidth="1"/>
    <col min="13580" max="13580" width="4.625" style="2" bestFit="1" customWidth="1"/>
    <col min="13581" max="13581" width="3.625" style="2" bestFit="1" customWidth="1"/>
    <col min="13582" max="13582" width="4.625" style="2" bestFit="1" customWidth="1"/>
    <col min="13583" max="13583" width="4.5" style="2" bestFit="1" customWidth="1"/>
    <col min="13584" max="13587" width="3.625" style="2" bestFit="1" customWidth="1"/>
    <col min="13588" max="13588" width="4.625" style="2" bestFit="1" customWidth="1"/>
    <col min="13589" max="13589" width="4.875" style="2" bestFit="1" customWidth="1"/>
    <col min="13590" max="13590" width="2.875" style="2" customWidth="1"/>
    <col min="13591" max="13594" width="3.625" style="2" bestFit="1" customWidth="1"/>
    <col min="13595" max="13595" width="5.625" style="2" bestFit="1" customWidth="1"/>
    <col min="13596" max="13596" width="4.875" style="2" bestFit="1" customWidth="1"/>
    <col min="13597" max="13597" width="4.5" style="2" bestFit="1" customWidth="1"/>
    <col min="13598" max="13598" width="5.5" style="2" customWidth="1"/>
    <col min="13599" max="13600" width="4.625" style="2" bestFit="1" customWidth="1"/>
    <col min="13601" max="13601" width="3.625" style="2" bestFit="1" customWidth="1"/>
    <col min="13602" max="13602" width="4.625" style="2" bestFit="1" customWidth="1"/>
    <col min="13603" max="13603" width="4.5" style="2" bestFit="1" customWidth="1"/>
    <col min="13604" max="13604" width="3" style="2" bestFit="1" customWidth="1"/>
    <col min="13605" max="13606" width="3.5" style="2" bestFit="1" customWidth="1"/>
    <col min="13607" max="13607" width="3" style="2" customWidth="1"/>
    <col min="13608" max="13608" width="4.5" style="2" bestFit="1" customWidth="1"/>
    <col min="13609" max="13609" width="3.625" style="2" bestFit="1" customWidth="1"/>
    <col min="13610" max="13610" width="4.5" style="2" bestFit="1" customWidth="1"/>
    <col min="13611" max="13611" width="3.5" style="2" bestFit="1" customWidth="1"/>
    <col min="13612" max="13612" width="4.5" style="2" bestFit="1" customWidth="1"/>
    <col min="13613" max="13613" width="2.625" style="2" customWidth="1"/>
    <col min="13614" max="13614" width="4.5" style="2" bestFit="1" customWidth="1"/>
    <col min="13615" max="13615" width="3.25" style="2" bestFit="1" customWidth="1"/>
    <col min="13616" max="13617" width="3.5" style="2" bestFit="1" customWidth="1"/>
    <col min="13618" max="13618" width="3.25" style="2" bestFit="1" customWidth="1"/>
    <col min="13619" max="13619" width="3" style="2" customWidth="1"/>
    <col min="13620" max="13620" width="5.5" style="2" bestFit="1" customWidth="1"/>
    <col min="13621" max="13622" width="6.25" style="2" bestFit="1" customWidth="1"/>
    <col min="13623" max="13623" width="5.5" style="2" bestFit="1" customWidth="1"/>
    <col min="13624" max="13624" width="8" style="2" customWidth="1"/>
    <col min="13625" max="13625" width="7.75" style="2" bestFit="1" customWidth="1"/>
    <col min="13626" max="13626" width="5.5" style="2" bestFit="1" customWidth="1"/>
    <col min="13627" max="13627" width="7.625" style="2" bestFit="1" customWidth="1"/>
    <col min="13628" max="13629" width="4.125" style="2" customWidth="1"/>
    <col min="13630" max="13631" width="3.5" style="2" bestFit="1" customWidth="1"/>
    <col min="13632" max="13632" width="4.875" style="2" customWidth="1"/>
    <col min="13633" max="13824" width="9" style="2"/>
    <col min="13825" max="13825" width="3.375" style="2" customWidth="1"/>
    <col min="13826" max="13826" width="10.75" style="2" customWidth="1"/>
    <col min="13827" max="13830" width="3.625" style="2" bestFit="1" customWidth="1"/>
    <col min="13831" max="13831" width="4.625" style="2" bestFit="1" customWidth="1"/>
    <col min="13832" max="13833" width="3.625" style="2" bestFit="1" customWidth="1"/>
    <col min="13834" max="13834" width="4.625" style="2" bestFit="1" customWidth="1"/>
    <col min="13835" max="13835" width="3.625" style="2" bestFit="1" customWidth="1"/>
    <col min="13836" max="13836" width="4.625" style="2" bestFit="1" customWidth="1"/>
    <col min="13837" max="13837" width="3.625" style="2" bestFit="1" customWidth="1"/>
    <col min="13838" max="13838" width="4.625" style="2" bestFit="1" customWidth="1"/>
    <col min="13839" max="13839" width="4.5" style="2" bestFit="1" customWidth="1"/>
    <col min="13840" max="13843" width="3.625" style="2" bestFit="1" customWidth="1"/>
    <col min="13844" max="13844" width="4.625" style="2" bestFit="1" customWidth="1"/>
    <col min="13845" max="13845" width="4.875" style="2" bestFit="1" customWidth="1"/>
    <col min="13846" max="13846" width="2.875" style="2" customWidth="1"/>
    <col min="13847" max="13850" width="3.625" style="2" bestFit="1" customWidth="1"/>
    <col min="13851" max="13851" width="5.625" style="2" bestFit="1" customWidth="1"/>
    <col min="13852" max="13852" width="4.875" style="2" bestFit="1" customWidth="1"/>
    <col min="13853" max="13853" width="4.5" style="2" bestFit="1" customWidth="1"/>
    <col min="13854" max="13854" width="5.5" style="2" customWidth="1"/>
    <col min="13855" max="13856" width="4.625" style="2" bestFit="1" customWidth="1"/>
    <col min="13857" max="13857" width="3.625" style="2" bestFit="1" customWidth="1"/>
    <col min="13858" max="13858" width="4.625" style="2" bestFit="1" customWidth="1"/>
    <col min="13859" max="13859" width="4.5" style="2" bestFit="1" customWidth="1"/>
    <col min="13860" max="13860" width="3" style="2" bestFit="1" customWidth="1"/>
    <col min="13861" max="13862" width="3.5" style="2" bestFit="1" customWidth="1"/>
    <col min="13863" max="13863" width="3" style="2" customWidth="1"/>
    <col min="13864" max="13864" width="4.5" style="2" bestFit="1" customWidth="1"/>
    <col min="13865" max="13865" width="3.625" style="2" bestFit="1" customWidth="1"/>
    <col min="13866" max="13866" width="4.5" style="2" bestFit="1" customWidth="1"/>
    <col min="13867" max="13867" width="3.5" style="2" bestFit="1" customWidth="1"/>
    <col min="13868" max="13868" width="4.5" style="2" bestFit="1" customWidth="1"/>
    <col min="13869" max="13869" width="2.625" style="2" customWidth="1"/>
    <col min="13870" max="13870" width="4.5" style="2" bestFit="1" customWidth="1"/>
    <col min="13871" max="13871" width="3.25" style="2" bestFit="1" customWidth="1"/>
    <col min="13872" max="13873" width="3.5" style="2" bestFit="1" customWidth="1"/>
    <col min="13874" max="13874" width="3.25" style="2" bestFit="1" customWidth="1"/>
    <col min="13875" max="13875" width="3" style="2" customWidth="1"/>
    <col min="13876" max="13876" width="5.5" style="2" bestFit="1" customWidth="1"/>
    <col min="13877" max="13878" width="6.25" style="2" bestFit="1" customWidth="1"/>
    <col min="13879" max="13879" width="5.5" style="2" bestFit="1" customWidth="1"/>
    <col min="13880" max="13880" width="8" style="2" customWidth="1"/>
    <col min="13881" max="13881" width="7.75" style="2" bestFit="1" customWidth="1"/>
    <col min="13882" max="13882" width="5.5" style="2" bestFit="1" customWidth="1"/>
    <col min="13883" max="13883" width="7.625" style="2" bestFit="1" customWidth="1"/>
    <col min="13884" max="13885" width="4.125" style="2" customWidth="1"/>
    <col min="13886" max="13887" width="3.5" style="2" bestFit="1" customWidth="1"/>
    <col min="13888" max="13888" width="4.875" style="2" customWidth="1"/>
    <col min="13889" max="14080" width="9" style="2"/>
    <col min="14081" max="14081" width="3.375" style="2" customWidth="1"/>
    <col min="14082" max="14082" width="10.75" style="2" customWidth="1"/>
    <col min="14083" max="14086" width="3.625" style="2" bestFit="1" customWidth="1"/>
    <col min="14087" max="14087" width="4.625" style="2" bestFit="1" customWidth="1"/>
    <col min="14088" max="14089" width="3.625" style="2" bestFit="1" customWidth="1"/>
    <col min="14090" max="14090" width="4.625" style="2" bestFit="1" customWidth="1"/>
    <col min="14091" max="14091" width="3.625" style="2" bestFit="1" customWidth="1"/>
    <col min="14092" max="14092" width="4.625" style="2" bestFit="1" customWidth="1"/>
    <col min="14093" max="14093" width="3.625" style="2" bestFit="1" customWidth="1"/>
    <col min="14094" max="14094" width="4.625" style="2" bestFit="1" customWidth="1"/>
    <col min="14095" max="14095" width="4.5" style="2" bestFit="1" customWidth="1"/>
    <col min="14096" max="14099" width="3.625" style="2" bestFit="1" customWidth="1"/>
    <col min="14100" max="14100" width="4.625" style="2" bestFit="1" customWidth="1"/>
    <col min="14101" max="14101" width="4.875" style="2" bestFit="1" customWidth="1"/>
    <col min="14102" max="14102" width="2.875" style="2" customWidth="1"/>
    <col min="14103" max="14106" width="3.625" style="2" bestFit="1" customWidth="1"/>
    <col min="14107" max="14107" width="5.625" style="2" bestFit="1" customWidth="1"/>
    <col min="14108" max="14108" width="4.875" style="2" bestFit="1" customWidth="1"/>
    <col min="14109" max="14109" width="4.5" style="2" bestFit="1" customWidth="1"/>
    <col min="14110" max="14110" width="5.5" style="2" customWidth="1"/>
    <col min="14111" max="14112" width="4.625" style="2" bestFit="1" customWidth="1"/>
    <col min="14113" max="14113" width="3.625" style="2" bestFit="1" customWidth="1"/>
    <col min="14114" max="14114" width="4.625" style="2" bestFit="1" customWidth="1"/>
    <col min="14115" max="14115" width="4.5" style="2" bestFit="1" customWidth="1"/>
    <col min="14116" max="14116" width="3" style="2" bestFit="1" customWidth="1"/>
    <col min="14117" max="14118" width="3.5" style="2" bestFit="1" customWidth="1"/>
    <col min="14119" max="14119" width="3" style="2" customWidth="1"/>
    <col min="14120" max="14120" width="4.5" style="2" bestFit="1" customWidth="1"/>
    <col min="14121" max="14121" width="3.625" style="2" bestFit="1" customWidth="1"/>
    <col min="14122" max="14122" width="4.5" style="2" bestFit="1" customWidth="1"/>
    <col min="14123" max="14123" width="3.5" style="2" bestFit="1" customWidth="1"/>
    <col min="14124" max="14124" width="4.5" style="2" bestFit="1" customWidth="1"/>
    <col min="14125" max="14125" width="2.625" style="2" customWidth="1"/>
    <col min="14126" max="14126" width="4.5" style="2" bestFit="1" customWidth="1"/>
    <col min="14127" max="14127" width="3.25" style="2" bestFit="1" customWidth="1"/>
    <col min="14128" max="14129" width="3.5" style="2" bestFit="1" customWidth="1"/>
    <col min="14130" max="14130" width="3.25" style="2" bestFit="1" customWidth="1"/>
    <col min="14131" max="14131" width="3" style="2" customWidth="1"/>
    <col min="14132" max="14132" width="5.5" style="2" bestFit="1" customWidth="1"/>
    <col min="14133" max="14134" width="6.25" style="2" bestFit="1" customWidth="1"/>
    <col min="14135" max="14135" width="5.5" style="2" bestFit="1" customWidth="1"/>
    <col min="14136" max="14136" width="8" style="2" customWidth="1"/>
    <col min="14137" max="14137" width="7.75" style="2" bestFit="1" customWidth="1"/>
    <col min="14138" max="14138" width="5.5" style="2" bestFit="1" customWidth="1"/>
    <col min="14139" max="14139" width="7.625" style="2" bestFit="1" customWidth="1"/>
    <col min="14140" max="14141" width="4.125" style="2" customWidth="1"/>
    <col min="14142" max="14143" width="3.5" style="2" bestFit="1" customWidth="1"/>
    <col min="14144" max="14144" width="4.875" style="2" customWidth="1"/>
    <col min="14145" max="14336" width="9" style="2"/>
    <col min="14337" max="14337" width="3.375" style="2" customWidth="1"/>
    <col min="14338" max="14338" width="10.75" style="2" customWidth="1"/>
    <col min="14339" max="14342" width="3.625" style="2" bestFit="1" customWidth="1"/>
    <col min="14343" max="14343" width="4.625" style="2" bestFit="1" customWidth="1"/>
    <col min="14344" max="14345" width="3.625" style="2" bestFit="1" customWidth="1"/>
    <col min="14346" max="14346" width="4.625" style="2" bestFit="1" customWidth="1"/>
    <col min="14347" max="14347" width="3.625" style="2" bestFit="1" customWidth="1"/>
    <col min="14348" max="14348" width="4.625" style="2" bestFit="1" customWidth="1"/>
    <col min="14349" max="14349" width="3.625" style="2" bestFit="1" customWidth="1"/>
    <col min="14350" max="14350" width="4.625" style="2" bestFit="1" customWidth="1"/>
    <col min="14351" max="14351" width="4.5" style="2" bestFit="1" customWidth="1"/>
    <col min="14352" max="14355" width="3.625" style="2" bestFit="1" customWidth="1"/>
    <col min="14356" max="14356" width="4.625" style="2" bestFit="1" customWidth="1"/>
    <col min="14357" max="14357" width="4.875" style="2" bestFit="1" customWidth="1"/>
    <col min="14358" max="14358" width="2.875" style="2" customWidth="1"/>
    <col min="14359" max="14362" width="3.625" style="2" bestFit="1" customWidth="1"/>
    <col min="14363" max="14363" width="5.625" style="2" bestFit="1" customWidth="1"/>
    <col min="14364" max="14364" width="4.875" style="2" bestFit="1" customWidth="1"/>
    <col min="14365" max="14365" width="4.5" style="2" bestFit="1" customWidth="1"/>
    <col min="14366" max="14366" width="5.5" style="2" customWidth="1"/>
    <col min="14367" max="14368" width="4.625" style="2" bestFit="1" customWidth="1"/>
    <col min="14369" max="14369" width="3.625" style="2" bestFit="1" customWidth="1"/>
    <col min="14370" max="14370" width="4.625" style="2" bestFit="1" customWidth="1"/>
    <col min="14371" max="14371" width="4.5" style="2" bestFit="1" customWidth="1"/>
    <col min="14372" max="14372" width="3" style="2" bestFit="1" customWidth="1"/>
    <col min="14373" max="14374" width="3.5" style="2" bestFit="1" customWidth="1"/>
    <col min="14375" max="14375" width="3" style="2" customWidth="1"/>
    <col min="14376" max="14376" width="4.5" style="2" bestFit="1" customWidth="1"/>
    <col min="14377" max="14377" width="3.625" style="2" bestFit="1" customWidth="1"/>
    <col min="14378" max="14378" width="4.5" style="2" bestFit="1" customWidth="1"/>
    <col min="14379" max="14379" width="3.5" style="2" bestFit="1" customWidth="1"/>
    <col min="14380" max="14380" width="4.5" style="2" bestFit="1" customWidth="1"/>
    <col min="14381" max="14381" width="2.625" style="2" customWidth="1"/>
    <col min="14382" max="14382" width="4.5" style="2" bestFit="1" customWidth="1"/>
    <col min="14383" max="14383" width="3.25" style="2" bestFit="1" customWidth="1"/>
    <col min="14384" max="14385" width="3.5" style="2" bestFit="1" customWidth="1"/>
    <col min="14386" max="14386" width="3.25" style="2" bestFit="1" customWidth="1"/>
    <col min="14387" max="14387" width="3" style="2" customWidth="1"/>
    <col min="14388" max="14388" width="5.5" style="2" bestFit="1" customWidth="1"/>
    <col min="14389" max="14390" width="6.25" style="2" bestFit="1" customWidth="1"/>
    <col min="14391" max="14391" width="5.5" style="2" bestFit="1" customWidth="1"/>
    <col min="14392" max="14392" width="8" style="2" customWidth="1"/>
    <col min="14393" max="14393" width="7.75" style="2" bestFit="1" customWidth="1"/>
    <col min="14394" max="14394" width="5.5" style="2" bestFit="1" customWidth="1"/>
    <col min="14395" max="14395" width="7.625" style="2" bestFit="1" customWidth="1"/>
    <col min="14396" max="14397" width="4.125" style="2" customWidth="1"/>
    <col min="14398" max="14399" width="3.5" style="2" bestFit="1" customWidth="1"/>
    <col min="14400" max="14400" width="4.875" style="2" customWidth="1"/>
    <col min="14401" max="14592" width="9" style="2"/>
    <col min="14593" max="14593" width="3.375" style="2" customWidth="1"/>
    <col min="14594" max="14594" width="10.75" style="2" customWidth="1"/>
    <col min="14595" max="14598" width="3.625" style="2" bestFit="1" customWidth="1"/>
    <col min="14599" max="14599" width="4.625" style="2" bestFit="1" customWidth="1"/>
    <col min="14600" max="14601" width="3.625" style="2" bestFit="1" customWidth="1"/>
    <col min="14602" max="14602" width="4.625" style="2" bestFit="1" customWidth="1"/>
    <col min="14603" max="14603" width="3.625" style="2" bestFit="1" customWidth="1"/>
    <col min="14604" max="14604" width="4.625" style="2" bestFit="1" customWidth="1"/>
    <col min="14605" max="14605" width="3.625" style="2" bestFit="1" customWidth="1"/>
    <col min="14606" max="14606" width="4.625" style="2" bestFit="1" customWidth="1"/>
    <col min="14607" max="14607" width="4.5" style="2" bestFit="1" customWidth="1"/>
    <col min="14608" max="14611" width="3.625" style="2" bestFit="1" customWidth="1"/>
    <col min="14612" max="14612" width="4.625" style="2" bestFit="1" customWidth="1"/>
    <col min="14613" max="14613" width="4.875" style="2" bestFit="1" customWidth="1"/>
    <col min="14614" max="14614" width="2.875" style="2" customWidth="1"/>
    <col min="14615" max="14618" width="3.625" style="2" bestFit="1" customWidth="1"/>
    <col min="14619" max="14619" width="5.625" style="2" bestFit="1" customWidth="1"/>
    <col min="14620" max="14620" width="4.875" style="2" bestFit="1" customWidth="1"/>
    <col min="14621" max="14621" width="4.5" style="2" bestFit="1" customWidth="1"/>
    <col min="14622" max="14622" width="5.5" style="2" customWidth="1"/>
    <col min="14623" max="14624" width="4.625" style="2" bestFit="1" customWidth="1"/>
    <col min="14625" max="14625" width="3.625" style="2" bestFit="1" customWidth="1"/>
    <col min="14626" max="14626" width="4.625" style="2" bestFit="1" customWidth="1"/>
    <col min="14627" max="14627" width="4.5" style="2" bestFit="1" customWidth="1"/>
    <col min="14628" max="14628" width="3" style="2" bestFit="1" customWidth="1"/>
    <col min="14629" max="14630" width="3.5" style="2" bestFit="1" customWidth="1"/>
    <col min="14631" max="14631" width="3" style="2" customWidth="1"/>
    <col min="14632" max="14632" width="4.5" style="2" bestFit="1" customWidth="1"/>
    <col min="14633" max="14633" width="3.625" style="2" bestFit="1" customWidth="1"/>
    <col min="14634" max="14634" width="4.5" style="2" bestFit="1" customWidth="1"/>
    <col min="14635" max="14635" width="3.5" style="2" bestFit="1" customWidth="1"/>
    <col min="14636" max="14636" width="4.5" style="2" bestFit="1" customWidth="1"/>
    <col min="14637" max="14637" width="2.625" style="2" customWidth="1"/>
    <col min="14638" max="14638" width="4.5" style="2" bestFit="1" customWidth="1"/>
    <col min="14639" max="14639" width="3.25" style="2" bestFit="1" customWidth="1"/>
    <col min="14640" max="14641" width="3.5" style="2" bestFit="1" customWidth="1"/>
    <col min="14642" max="14642" width="3.25" style="2" bestFit="1" customWidth="1"/>
    <col min="14643" max="14643" width="3" style="2" customWidth="1"/>
    <col min="14644" max="14644" width="5.5" style="2" bestFit="1" customWidth="1"/>
    <col min="14645" max="14646" width="6.25" style="2" bestFit="1" customWidth="1"/>
    <col min="14647" max="14647" width="5.5" style="2" bestFit="1" customWidth="1"/>
    <col min="14648" max="14648" width="8" style="2" customWidth="1"/>
    <col min="14649" max="14649" width="7.75" style="2" bestFit="1" customWidth="1"/>
    <col min="14650" max="14650" width="5.5" style="2" bestFit="1" customWidth="1"/>
    <col min="14651" max="14651" width="7.625" style="2" bestFit="1" customWidth="1"/>
    <col min="14652" max="14653" width="4.125" style="2" customWidth="1"/>
    <col min="14654" max="14655" width="3.5" style="2" bestFit="1" customWidth="1"/>
    <col min="14656" max="14656" width="4.875" style="2" customWidth="1"/>
    <col min="14657" max="14848" width="9" style="2"/>
    <col min="14849" max="14849" width="3.375" style="2" customWidth="1"/>
    <col min="14850" max="14850" width="10.75" style="2" customWidth="1"/>
    <col min="14851" max="14854" width="3.625" style="2" bestFit="1" customWidth="1"/>
    <col min="14855" max="14855" width="4.625" style="2" bestFit="1" customWidth="1"/>
    <col min="14856" max="14857" width="3.625" style="2" bestFit="1" customWidth="1"/>
    <col min="14858" max="14858" width="4.625" style="2" bestFit="1" customWidth="1"/>
    <col min="14859" max="14859" width="3.625" style="2" bestFit="1" customWidth="1"/>
    <col min="14860" max="14860" width="4.625" style="2" bestFit="1" customWidth="1"/>
    <col min="14861" max="14861" width="3.625" style="2" bestFit="1" customWidth="1"/>
    <col min="14862" max="14862" width="4.625" style="2" bestFit="1" customWidth="1"/>
    <col min="14863" max="14863" width="4.5" style="2" bestFit="1" customWidth="1"/>
    <col min="14864" max="14867" width="3.625" style="2" bestFit="1" customWidth="1"/>
    <col min="14868" max="14868" width="4.625" style="2" bestFit="1" customWidth="1"/>
    <col min="14869" max="14869" width="4.875" style="2" bestFit="1" customWidth="1"/>
    <col min="14870" max="14870" width="2.875" style="2" customWidth="1"/>
    <col min="14871" max="14874" width="3.625" style="2" bestFit="1" customWidth="1"/>
    <col min="14875" max="14875" width="5.625" style="2" bestFit="1" customWidth="1"/>
    <col min="14876" max="14876" width="4.875" style="2" bestFit="1" customWidth="1"/>
    <col min="14877" max="14877" width="4.5" style="2" bestFit="1" customWidth="1"/>
    <col min="14878" max="14878" width="5.5" style="2" customWidth="1"/>
    <col min="14879" max="14880" width="4.625" style="2" bestFit="1" customWidth="1"/>
    <col min="14881" max="14881" width="3.625" style="2" bestFit="1" customWidth="1"/>
    <col min="14882" max="14882" width="4.625" style="2" bestFit="1" customWidth="1"/>
    <col min="14883" max="14883" width="4.5" style="2" bestFit="1" customWidth="1"/>
    <col min="14884" max="14884" width="3" style="2" bestFit="1" customWidth="1"/>
    <col min="14885" max="14886" width="3.5" style="2" bestFit="1" customWidth="1"/>
    <col min="14887" max="14887" width="3" style="2" customWidth="1"/>
    <col min="14888" max="14888" width="4.5" style="2" bestFit="1" customWidth="1"/>
    <col min="14889" max="14889" width="3.625" style="2" bestFit="1" customWidth="1"/>
    <col min="14890" max="14890" width="4.5" style="2" bestFit="1" customWidth="1"/>
    <col min="14891" max="14891" width="3.5" style="2" bestFit="1" customWidth="1"/>
    <col min="14892" max="14892" width="4.5" style="2" bestFit="1" customWidth="1"/>
    <col min="14893" max="14893" width="2.625" style="2" customWidth="1"/>
    <col min="14894" max="14894" width="4.5" style="2" bestFit="1" customWidth="1"/>
    <col min="14895" max="14895" width="3.25" style="2" bestFit="1" customWidth="1"/>
    <col min="14896" max="14897" width="3.5" style="2" bestFit="1" customWidth="1"/>
    <col min="14898" max="14898" width="3.25" style="2" bestFit="1" customWidth="1"/>
    <col min="14899" max="14899" width="3" style="2" customWidth="1"/>
    <col min="14900" max="14900" width="5.5" style="2" bestFit="1" customWidth="1"/>
    <col min="14901" max="14902" width="6.25" style="2" bestFit="1" customWidth="1"/>
    <col min="14903" max="14903" width="5.5" style="2" bestFit="1" customWidth="1"/>
    <col min="14904" max="14904" width="8" style="2" customWidth="1"/>
    <col min="14905" max="14905" width="7.75" style="2" bestFit="1" customWidth="1"/>
    <col min="14906" max="14906" width="5.5" style="2" bestFit="1" customWidth="1"/>
    <col min="14907" max="14907" width="7.625" style="2" bestFit="1" customWidth="1"/>
    <col min="14908" max="14909" width="4.125" style="2" customWidth="1"/>
    <col min="14910" max="14911" width="3.5" style="2" bestFit="1" customWidth="1"/>
    <col min="14912" max="14912" width="4.875" style="2" customWidth="1"/>
    <col min="14913" max="15104" width="9" style="2"/>
    <col min="15105" max="15105" width="3.375" style="2" customWidth="1"/>
    <col min="15106" max="15106" width="10.75" style="2" customWidth="1"/>
    <col min="15107" max="15110" width="3.625" style="2" bestFit="1" customWidth="1"/>
    <col min="15111" max="15111" width="4.625" style="2" bestFit="1" customWidth="1"/>
    <col min="15112" max="15113" width="3.625" style="2" bestFit="1" customWidth="1"/>
    <col min="15114" max="15114" width="4.625" style="2" bestFit="1" customWidth="1"/>
    <col min="15115" max="15115" width="3.625" style="2" bestFit="1" customWidth="1"/>
    <col min="15116" max="15116" width="4.625" style="2" bestFit="1" customWidth="1"/>
    <col min="15117" max="15117" width="3.625" style="2" bestFit="1" customWidth="1"/>
    <col min="15118" max="15118" width="4.625" style="2" bestFit="1" customWidth="1"/>
    <col min="15119" max="15119" width="4.5" style="2" bestFit="1" customWidth="1"/>
    <col min="15120" max="15123" width="3.625" style="2" bestFit="1" customWidth="1"/>
    <col min="15124" max="15124" width="4.625" style="2" bestFit="1" customWidth="1"/>
    <col min="15125" max="15125" width="4.875" style="2" bestFit="1" customWidth="1"/>
    <col min="15126" max="15126" width="2.875" style="2" customWidth="1"/>
    <col min="15127" max="15130" width="3.625" style="2" bestFit="1" customWidth="1"/>
    <col min="15131" max="15131" width="5.625" style="2" bestFit="1" customWidth="1"/>
    <col min="15132" max="15132" width="4.875" style="2" bestFit="1" customWidth="1"/>
    <col min="15133" max="15133" width="4.5" style="2" bestFit="1" customWidth="1"/>
    <col min="15134" max="15134" width="5.5" style="2" customWidth="1"/>
    <col min="15135" max="15136" width="4.625" style="2" bestFit="1" customWidth="1"/>
    <col min="15137" max="15137" width="3.625" style="2" bestFit="1" customWidth="1"/>
    <col min="15138" max="15138" width="4.625" style="2" bestFit="1" customWidth="1"/>
    <col min="15139" max="15139" width="4.5" style="2" bestFit="1" customWidth="1"/>
    <col min="15140" max="15140" width="3" style="2" bestFit="1" customWidth="1"/>
    <col min="15141" max="15142" width="3.5" style="2" bestFit="1" customWidth="1"/>
    <col min="15143" max="15143" width="3" style="2" customWidth="1"/>
    <col min="15144" max="15144" width="4.5" style="2" bestFit="1" customWidth="1"/>
    <col min="15145" max="15145" width="3.625" style="2" bestFit="1" customWidth="1"/>
    <col min="15146" max="15146" width="4.5" style="2" bestFit="1" customWidth="1"/>
    <col min="15147" max="15147" width="3.5" style="2" bestFit="1" customWidth="1"/>
    <col min="15148" max="15148" width="4.5" style="2" bestFit="1" customWidth="1"/>
    <col min="15149" max="15149" width="2.625" style="2" customWidth="1"/>
    <col min="15150" max="15150" width="4.5" style="2" bestFit="1" customWidth="1"/>
    <col min="15151" max="15151" width="3.25" style="2" bestFit="1" customWidth="1"/>
    <col min="15152" max="15153" width="3.5" style="2" bestFit="1" customWidth="1"/>
    <col min="15154" max="15154" width="3.25" style="2" bestFit="1" customWidth="1"/>
    <col min="15155" max="15155" width="3" style="2" customWidth="1"/>
    <col min="15156" max="15156" width="5.5" style="2" bestFit="1" customWidth="1"/>
    <col min="15157" max="15158" width="6.25" style="2" bestFit="1" customWidth="1"/>
    <col min="15159" max="15159" width="5.5" style="2" bestFit="1" customWidth="1"/>
    <col min="15160" max="15160" width="8" style="2" customWidth="1"/>
    <col min="15161" max="15161" width="7.75" style="2" bestFit="1" customWidth="1"/>
    <col min="15162" max="15162" width="5.5" style="2" bestFit="1" customWidth="1"/>
    <col min="15163" max="15163" width="7.625" style="2" bestFit="1" customWidth="1"/>
    <col min="15164" max="15165" width="4.125" style="2" customWidth="1"/>
    <col min="15166" max="15167" width="3.5" style="2" bestFit="1" customWidth="1"/>
    <col min="15168" max="15168" width="4.875" style="2" customWidth="1"/>
    <col min="15169" max="15360" width="9" style="2"/>
    <col min="15361" max="15361" width="3.375" style="2" customWidth="1"/>
    <col min="15362" max="15362" width="10.75" style="2" customWidth="1"/>
    <col min="15363" max="15366" width="3.625" style="2" bestFit="1" customWidth="1"/>
    <col min="15367" max="15367" width="4.625" style="2" bestFit="1" customWidth="1"/>
    <col min="15368" max="15369" width="3.625" style="2" bestFit="1" customWidth="1"/>
    <col min="15370" max="15370" width="4.625" style="2" bestFit="1" customWidth="1"/>
    <col min="15371" max="15371" width="3.625" style="2" bestFit="1" customWidth="1"/>
    <col min="15372" max="15372" width="4.625" style="2" bestFit="1" customWidth="1"/>
    <col min="15373" max="15373" width="3.625" style="2" bestFit="1" customWidth="1"/>
    <col min="15374" max="15374" width="4.625" style="2" bestFit="1" customWidth="1"/>
    <col min="15375" max="15375" width="4.5" style="2" bestFit="1" customWidth="1"/>
    <col min="15376" max="15379" width="3.625" style="2" bestFit="1" customWidth="1"/>
    <col min="15380" max="15380" width="4.625" style="2" bestFit="1" customWidth="1"/>
    <col min="15381" max="15381" width="4.875" style="2" bestFit="1" customWidth="1"/>
    <col min="15382" max="15382" width="2.875" style="2" customWidth="1"/>
    <col min="15383" max="15386" width="3.625" style="2" bestFit="1" customWidth="1"/>
    <col min="15387" max="15387" width="5.625" style="2" bestFit="1" customWidth="1"/>
    <col min="15388" max="15388" width="4.875" style="2" bestFit="1" customWidth="1"/>
    <col min="15389" max="15389" width="4.5" style="2" bestFit="1" customWidth="1"/>
    <col min="15390" max="15390" width="5.5" style="2" customWidth="1"/>
    <col min="15391" max="15392" width="4.625" style="2" bestFit="1" customWidth="1"/>
    <col min="15393" max="15393" width="3.625" style="2" bestFit="1" customWidth="1"/>
    <col min="15394" max="15394" width="4.625" style="2" bestFit="1" customWidth="1"/>
    <col min="15395" max="15395" width="4.5" style="2" bestFit="1" customWidth="1"/>
    <col min="15396" max="15396" width="3" style="2" bestFit="1" customWidth="1"/>
    <col min="15397" max="15398" width="3.5" style="2" bestFit="1" customWidth="1"/>
    <col min="15399" max="15399" width="3" style="2" customWidth="1"/>
    <col min="15400" max="15400" width="4.5" style="2" bestFit="1" customWidth="1"/>
    <col min="15401" max="15401" width="3.625" style="2" bestFit="1" customWidth="1"/>
    <col min="15402" max="15402" width="4.5" style="2" bestFit="1" customWidth="1"/>
    <col min="15403" max="15403" width="3.5" style="2" bestFit="1" customWidth="1"/>
    <col min="15404" max="15404" width="4.5" style="2" bestFit="1" customWidth="1"/>
    <col min="15405" max="15405" width="2.625" style="2" customWidth="1"/>
    <col min="15406" max="15406" width="4.5" style="2" bestFit="1" customWidth="1"/>
    <col min="15407" max="15407" width="3.25" style="2" bestFit="1" customWidth="1"/>
    <col min="15408" max="15409" width="3.5" style="2" bestFit="1" customWidth="1"/>
    <col min="15410" max="15410" width="3.25" style="2" bestFit="1" customWidth="1"/>
    <col min="15411" max="15411" width="3" style="2" customWidth="1"/>
    <col min="15412" max="15412" width="5.5" style="2" bestFit="1" customWidth="1"/>
    <col min="15413" max="15414" width="6.25" style="2" bestFit="1" customWidth="1"/>
    <col min="15415" max="15415" width="5.5" style="2" bestFit="1" customWidth="1"/>
    <col min="15416" max="15416" width="8" style="2" customWidth="1"/>
    <col min="15417" max="15417" width="7.75" style="2" bestFit="1" customWidth="1"/>
    <col min="15418" max="15418" width="5.5" style="2" bestFit="1" customWidth="1"/>
    <col min="15419" max="15419" width="7.625" style="2" bestFit="1" customWidth="1"/>
    <col min="15420" max="15421" width="4.125" style="2" customWidth="1"/>
    <col min="15422" max="15423" width="3.5" style="2" bestFit="1" customWidth="1"/>
    <col min="15424" max="15424" width="4.875" style="2" customWidth="1"/>
    <col min="15425" max="15616" width="9" style="2"/>
    <col min="15617" max="15617" width="3.375" style="2" customWidth="1"/>
    <col min="15618" max="15618" width="10.75" style="2" customWidth="1"/>
    <col min="15619" max="15622" width="3.625" style="2" bestFit="1" customWidth="1"/>
    <col min="15623" max="15623" width="4.625" style="2" bestFit="1" customWidth="1"/>
    <col min="15624" max="15625" width="3.625" style="2" bestFit="1" customWidth="1"/>
    <col min="15626" max="15626" width="4.625" style="2" bestFit="1" customWidth="1"/>
    <col min="15627" max="15627" width="3.625" style="2" bestFit="1" customWidth="1"/>
    <col min="15628" max="15628" width="4.625" style="2" bestFit="1" customWidth="1"/>
    <col min="15629" max="15629" width="3.625" style="2" bestFit="1" customWidth="1"/>
    <col min="15630" max="15630" width="4.625" style="2" bestFit="1" customWidth="1"/>
    <col min="15631" max="15631" width="4.5" style="2" bestFit="1" customWidth="1"/>
    <col min="15632" max="15635" width="3.625" style="2" bestFit="1" customWidth="1"/>
    <col min="15636" max="15636" width="4.625" style="2" bestFit="1" customWidth="1"/>
    <col min="15637" max="15637" width="4.875" style="2" bestFit="1" customWidth="1"/>
    <col min="15638" max="15638" width="2.875" style="2" customWidth="1"/>
    <col min="15639" max="15642" width="3.625" style="2" bestFit="1" customWidth="1"/>
    <col min="15643" max="15643" width="5.625" style="2" bestFit="1" customWidth="1"/>
    <col min="15644" max="15644" width="4.875" style="2" bestFit="1" customWidth="1"/>
    <col min="15645" max="15645" width="4.5" style="2" bestFit="1" customWidth="1"/>
    <col min="15646" max="15646" width="5.5" style="2" customWidth="1"/>
    <col min="15647" max="15648" width="4.625" style="2" bestFit="1" customWidth="1"/>
    <col min="15649" max="15649" width="3.625" style="2" bestFit="1" customWidth="1"/>
    <col min="15650" max="15650" width="4.625" style="2" bestFit="1" customWidth="1"/>
    <col min="15651" max="15651" width="4.5" style="2" bestFit="1" customWidth="1"/>
    <col min="15652" max="15652" width="3" style="2" bestFit="1" customWidth="1"/>
    <col min="15653" max="15654" width="3.5" style="2" bestFit="1" customWidth="1"/>
    <col min="15655" max="15655" width="3" style="2" customWidth="1"/>
    <col min="15656" max="15656" width="4.5" style="2" bestFit="1" customWidth="1"/>
    <col min="15657" max="15657" width="3.625" style="2" bestFit="1" customWidth="1"/>
    <col min="15658" max="15658" width="4.5" style="2" bestFit="1" customWidth="1"/>
    <col min="15659" max="15659" width="3.5" style="2" bestFit="1" customWidth="1"/>
    <col min="15660" max="15660" width="4.5" style="2" bestFit="1" customWidth="1"/>
    <col min="15661" max="15661" width="2.625" style="2" customWidth="1"/>
    <col min="15662" max="15662" width="4.5" style="2" bestFit="1" customWidth="1"/>
    <col min="15663" max="15663" width="3.25" style="2" bestFit="1" customWidth="1"/>
    <col min="15664" max="15665" width="3.5" style="2" bestFit="1" customWidth="1"/>
    <col min="15666" max="15666" width="3.25" style="2" bestFit="1" customWidth="1"/>
    <col min="15667" max="15667" width="3" style="2" customWidth="1"/>
    <col min="15668" max="15668" width="5.5" style="2" bestFit="1" customWidth="1"/>
    <col min="15669" max="15670" width="6.25" style="2" bestFit="1" customWidth="1"/>
    <col min="15671" max="15671" width="5.5" style="2" bestFit="1" customWidth="1"/>
    <col min="15672" max="15672" width="8" style="2" customWidth="1"/>
    <col min="15673" max="15673" width="7.75" style="2" bestFit="1" customWidth="1"/>
    <col min="15674" max="15674" width="5.5" style="2" bestFit="1" customWidth="1"/>
    <col min="15675" max="15675" width="7.625" style="2" bestFit="1" customWidth="1"/>
    <col min="15676" max="15677" width="4.125" style="2" customWidth="1"/>
    <col min="15678" max="15679" width="3.5" style="2" bestFit="1" customWidth="1"/>
    <col min="15680" max="15680" width="4.875" style="2" customWidth="1"/>
    <col min="15681" max="15872" width="9" style="2"/>
    <col min="15873" max="15873" width="3.375" style="2" customWidth="1"/>
    <col min="15874" max="15874" width="10.75" style="2" customWidth="1"/>
    <col min="15875" max="15878" width="3.625" style="2" bestFit="1" customWidth="1"/>
    <col min="15879" max="15879" width="4.625" style="2" bestFit="1" customWidth="1"/>
    <col min="15880" max="15881" width="3.625" style="2" bestFit="1" customWidth="1"/>
    <col min="15882" max="15882" width="4.625" style="2" bestFit="1" customWidth="1"/>
    <col min="15883" max="15883" width="3.625" style="2" bestFit="1" customWidth="1"/>
    <col min="15884" max="15884" width="4.625" style="2" bestFit="1" customWidth="1"/>
    <col min="15885" max="15885" width="3.625" style="2" bestFit="1" customWidth="1"/>
    <col min="15886" max="15886" width="4.625" style="2" bestFit="1" customWidth="1"/>
    <col min="15887" max="15887" width="4.5" style="2" bestFit="1" customWidth="1"/>
    <col min="15888" max="15891" width="3.625" style="2" bestFit="1" customWidth="1"/>
    <col min="15892" max="15892" width="4.625" style="2" bestFit="1" customWidth="1"/>
    <col min="15893" max="15893" width="4.875" style="2" bestFit="1" customWidth="1"/>
    <col min="15894" max="15894" width="2.875" style="2" customWidth="1"/>
    <col min="15895" max="15898" width="3.625" style="2" bestFit="1" customWidth="1"/>
    <col min="15899" max="15899" width="5.625" style="2" bestFit="1" customWidth="1"/>
    <col min="15900" max="15900" width="4.875" style="2" bestFit="1" customWidth="1"/>
    <col min="15901" max="15901" width="4.5" style="2" bestFit="1" customWidth="1"/>
    <col min="15902" max="15902" width="5.5" style="2" customWidth="1"/>
    <col min="15903" max="15904" width="4.625" style="2" bestFit="1" customWidth="1"/>
    <col min="15905" max="15905" width="3.625" style="2" bestFit="1" customWidth="1"/>
    <col min="15906" max="15906" width="4.625" style="2" bestFit="1" customWidth="1"/>
    <col min="15907" max="15907" width="4.5" style="2" bestFit="1" customWidth="1"/>
    <col min="15908" max="15908" width="3" style="2" bestFit="1" customWidth="1"/>
    <col min="15909" max="15910" width="3.5" style="2" bestFit="1" customWidth="1"/>
    <col min="15911" max="15911" width="3" style="2" customWidth="1"/>
    <col min="15912" max="15912" width="4.5" style="2" bestFit="1" customWidth="1"/>
    <col min="15913" max="15913" width="3.625" style="2" bestFit="1" customWidth="1"/>
    <col min="15914" max="15914" width="4.5" style="2" bestFit="1" customWidth="1"/>
    <col min="15915" max="15915" width="3.5" style="2" bestFit="1" customWidth="1"/>
    <col min="15916" max="15916" width="4.5" style="2" bestFit="1" customWidth="1"/>
    <col min="15917" max="15917" width="2.625" style="2" customWidth="1"/>
    <col min="15918" max="15918" width="4.5" style="2" bestFit="1" customWidth="1"/>
    <col min="15919" max="15919" width="3.25" style="2" bestFit="1" customWidth="1"/>
    <col min="15920" max="15921" width="3.5" style="2" bestFit="1" customWidth="1"/>
    <col min="15922" max="15922" width="3.25" style="2" bestFit="1" customWidth="1"/>
    <col min="15923" max="15923" width="3" style="2" customWidth="1"/>
    <col min="15924" max="15924" width="5.5" style="2" bestFit="1" customWidth="1"/>
    <col min="15925" max="15926" width="6.25" style="2" bestFit="1" customWidth="1"/>
    <col min="15927" max="15927" width="5.5" style="2" bestFit="1" customWidth="1"/>
    <col min="15928" max="15928" width="8" style="2" customWidth="1"/>
    <col min="15929" max="15929" width="7.75" style="2" bestFit="1" customWidth="1"/>
    <col min="15930" max="15930" width="5.5" style="2" bestFit="1" customWidth="1"/>
    <col min="15931" max="15931" width="7.625" style="2" bestFit="1" customWidth="1"/>
    <col min="15932" max="15933" width="4.125" style="2" customWidth="1"/>
    <col min="15934" max="15935" width="3.5" style="2" bestFit="1" customWidth="1"/>
    <col min="15936" max="15936" width="4.875" style="2" customWidth="1"/>
    <col min="15937" max="16128" width="9" style="2"/>
    <col min="16129" max="16129" width="3.375" style="2" customWidth="1"/>
    <col min="16130" max="16130" width="10.75" style="2" customWidth="1"/>
    <col min="16131" max="16134" width="3.625" style="2" bestFit="1" customWidth="1"/>
    <col min="16135" max="16135" width="4.625" style="2" bestFit="1" customWidth="1"/>
    <col min="16136" max="16137" width="3.625" style="2" bestFit="1" customWidth="1"/>
    <col min="16138" max="16138" width="4.625" style="2" bestFit="1" customWidth="1"/>
    <col min="16139" max="16139" width="3.625" style="2" bestFit="1" customWidth="1"/>
    <col min="16140" max="16140" width="4.625" style="2" bestFit="1" customWidth="1"/>
    <col min="16141" max="16141" width="3.625" style="2" bestFit="1" customWidth="1"/>
    <col min="16142" max="16142" width="4.625" style="2" bestFit="1" customWidth="1"/>
    <col min="16143" max="16143" width="4.5" style="2" bestFit="1" customWidth="1"/>
    <col min="16144" max="16147" width="3.625" style="2" bestFit="1" customWidth="1"/>
    <col min="16148" max="16148" width="4.625" style="2" bestFit="1" customWidth="1"/>
    <col min="16149" max="16149" width="4.875" style="2" bestFit="1" customWidth="1"/>
    <col min="16150" max="16150" width="2.875" style="2" customWidth="1"/>
    <col min="16151" max="16154" width="3.625" style="2" bestFit="1" customWidth="1"/>
    <col min="16155" max="16155" width="5.625" style="2" bestFit="1" customWidth="1"/>
    <col min="16156" max="16156" width="4.875" style="2" bestFit="1" customWidth="1"/>
    <col min="16157" max="16157" width="4.5" style="2" bestFit="1" customWidth="1"/>
    <col min="16158" max="16158" width="5.5" style="2" customWidth="1"/>
    <col min="16159" max="16160" width="4.625" style="2" bestFit="1" customWidth="1"/>
    <col min="16161" max="16161" width="3.625" style="2" bestFit="1" customWidth="1"/>
    <col min="16162" max="16162" width="4.625" style="2" bestFit="1" customWidth="1"/>
    <col min="16163" max="16163" width="4.5" style="2" bestFit="1" customWidth="1"/>
    <col min="16164" max="16164" width="3" style="2" bestFit="1" customWidth="1"/>
    <col min="16165" max="16166" width="3.5" style="2" bestFit="1" customWidth="1"/>
    <col min="16167" max="16167" width="3" style="2" customWidth="1"/>
    <col min="16168" max="16168" width="4.5" style="2" bestFit="1" customWidth="1"/>
    <col min="16169" max="16169" width="3.625" style="2" bestFit="1" customWidth="1"/>
    <col min="16170" max="16170" width="4.5" style="2" bestFit="1" customWidth="1"/>
    <col min="16171" max="16171" width="3.5" style="2" bestFit="1" customWidth="1"/>
    <col min="16172" max="16172" width="4.5" style="2" bestFit="1" customWidth="1"/>
    <col min="16173" max="16173" width="2.625" style="2" customWidth="1"/>
    <col min="16174" max="16174" width="4.5" style="2" bestFit="1" customWidth="1"/>
    <col min="16175" max="16175" width="3.25" style="2" bestFit="1" customWidth="1"/>
    <col min="16176" max="16177" width="3.5" style="2" bestFit="1" customWidth="1"/>
    <col min="16178" max="16178" width="3.25" style="2" bestFit="1" customWidth="1"/>
    <col min="16179" max="16179" width="3" style="2" customWidth="1"/>
    <col min="16180" max="16180" width="5.5" style="2" bestFit="1" customWidth="1"/>
    <col min="16181" max="16182" width="6.25" style="2" bestFit="1" customWidth="1"/>
    <col min="16183" max="16183" width="5.5" style="2" bestFit="1" customWidth="1"/>
    <col min="16184" max="16184" width="8" style="2" customWidth="1"/>
    <col min="16185" max="16185" width="7.75" style="2" bestFit="1" customWidth="1"/>
    <col min="16186" max="16186" width="5.5" style="2" bestFit="1" customWidth="1"/>
    <col min="16187" max="16187" width="7.625" style="2" bestFit="1" customWidth="1"/>
    <col min="16188" max="16189" width="4.125" style="2" customWidth="1"/>
    <col min="16190" max="16191" width="3.5" style="2" bestFit="1" customWidth="1"/>
    <col min="16192" max="16192" width="4.875" style="2" customWidth="1"/>
    <col min="16193" max="16384" width="9" style="2"/>
  </cols>
  <sheetData>
    <row r="1" spans="1:64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4" ht="22.5" customHeight="1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4" s="16" customFormat="1" ht="22.5" customHeight="1" thickTop="1" x14ac:dyDescent="0.15">
      <c r="A3" s="6" t="s">
        <v>2</v>
      </c>
      <c r="B3" s="7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 t="s">
        <v>4</v>
      </c>
      <c r="AE3" s="9" t="s">
        <v>5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0" t="s">
        <v>6</v>
      </c>
      <c r="BD3" s="11" t="s">
        <v>7</v>
      </c>
      <c r="BE3" s="12"/>
      <c r="BF3" s="13"/>
      <c r="BG3" s="9" t="s">
        <v>8</v>
      </c>
      <c r="BH3" s="9"/>
      <c r="BI3" s="9"/>
      <c r="BJ3" s="9"/>
      <c r="BK3" s="14"/>
      <c r="BL3" s="15" t="s">
        <v>2</v>
      </c>
    </row>
    <row r="4" spans="1:64" s="16" customFormat="1" ht="22.5" customHeight="1" x14ac:dyDescent="0.15">
      <c r="A4" s="17"/>
      <c r="B4" s="18"/>
      <c r="C4" s="19" t="s">
        <v>9</v>
      </c>
      <c r="D4" s="20"/>
      <c r="E4" s="20"/>
      <c r="F4" s="20" t="s">
        <v>10</v>
      </c>
      <c r="G4" s="20"/>
      <c r="H4" s="20"/>
      <c r="I4" s="20"/>
      <c r="J4" s="20"/>
      <c r="K4" s="20"/>
      <c r="L4" s="20"/>
      <c r="M4" s="21" t="s">
        <v>11</v>
      </c>
      <c r="N4" s="21" t="s">
        <v>12</v>
      </c>
      <c r="O4" s="21"/>
      <c r="P4" s="21" t="s">
        <v>13</v>
      </c>
      <c r="Q4" s="21" t="s">
        <v>14</v>
      </c>
      <c r="R4" s="22" t="s">
        <v>15</v>
      </c>
      <c r="S4" s="22" t="s">
        <v>16</v>
      </c>
      <c r="T4" s="23" t="s">
        <v>17</v>
      </c>
      <c r="U4" s="23"/>
      <c r="V4" s="24" t="s">
        <v>18</v>
      </c>
      <c r="W4" s="25" t="s">
        <v>19</v>
      </c>
      <c r="X4" s="25" t="s">
        <v>20</v>
      </c>
      <c r="Y4" s="25"/>
      <c r="Z4" s="26" t="s">
        <v>21</v>
      </c>
      <c r="AA4" s="23" t="s">
        <v>22</v>
      </c>
      <c r="AB4" s="23"/>
      <c r="AC4" s="23"/>
      <c r="AD4" s="27"/>
      <c r="AE4" s="28" t="s">
        <v>23</v>
      </c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9" t="s">
        <v>12</v>
      </c>
      <c r="AQ4" s="29" t="s">
        <v>13</v>
      </c>
      <c r="AR4" s="29" t="s">
        <v>17</v>
      </c>
      <c r="AS4" s="29"/>
      <c r="AT4" s="23" t="s">
        <v>24</v>
      </c>
      <c r="AU4" s="23"/>
      <c r="AV4" s="23" t="s">
        <v>25</v>
      </c>
      <c r="AW4" s="30" t="s">
        <v>26</v>
      </c>
      <c r="AX4" s="31"/>
      <c r="AY4" s="23" t="s">
        <v>27</v>
      </c>
      <c r="AZ4" s="32" t="s">
        <v>22</v>
      </c>
      <c r="BA4" s="33"/>
      <c r="BB4" s="34"/>
      <c r="BC4" s="27"/>
      <c r="BD4" s="35"/>
      <c r="BE4" s="36"/>
      <c r="BF4" s="37"/>
      <c r="BG4" s="38" t="s">
        <v>28</v>
      </c>
      <c r="BH4" s="39" t="s">
        <v>29</v>
      </c>
      <c r="BI4" s="40"/>
      <c r="BJ4" s="41" t="s">
        <v>30</v>
      </c>
      <c r="BK4" s="42" t="s">
        <v>31</v>
      </c>
      <c r="BL4" s="43"/>
    </row>
    <row r="5" spans="1:64" s="16" customFormat="1" ht="101.25" customHeight="1" x14ac:dyDescent="0.15">
      <c r="A5" s="17"/>
      <c r="B5" s="18"/>
      <c r="C5" s="44" t="s">
        <v>32</v>
      </c>
      <c r="D5" s="21" t="s">
        <v>33</v>
      </c>
      <c r="E5" s="21" t="s">
        <v>34</v>
      </c>
      <c r="F5" s="21" t="s">
        <v>32</v>
      </c>
      <c r="G5" s="21" t="s">
        <v>35</v>
      </c>
      <c r="H5" s="21" t="s">
        <v>36</v>
      </c>
      <c r="I5" s="21" t="s">
        <v>37</v>
      </c>
      <c r="J5" s="21" t="s">
        <v>33</v>
      </c>
      <c r="K5" s="21" t="s">
        <v>38</v>
      </c>
      <c r="L5" s="21" t="s">
        <v>34</v>
      </c>
      <c r="M5" s="21"/>
      <c r="N5" s="21"/>
      <c r="O5" s="21"/>
      <c r="P5" s="21"/>
      <c r="Q5" s="21"/>
      <c r="R5" s="45"/>
      <c r="S5" s="45"/>
      <c r="T5" s="23"/>
      <c r="U5" s="23"/>
      <c r="V5" s="24"/>
      <c r="W5" s="25"/>
      <c r="X5" s="25"/>
      <c r="Y5" s="25"/>
      <c r="Z5" s="46"/>
      <c r="AA5" s="23"/>
      <c r="AB5" s="23"/>
      <c r="AC5" s="23"/>
      <c r="AD5" s="27"/>
      <c r="AE5" s="21" t="s">
        <v>32</v>
      </c>
      <c r="AF5" s="21" t="s">
        <v>35</v>
      </c>
      <c r="AG5" s="42" t="s">
        <v>39</v>
      </c>
      <c r="AH5" s="44" t="s">
        <v>36</v>
      </c>
      <c r="AI5" s="21" t="s">
        <v>33</v>
      </c>
      <c r="AJ5" s="21"/>
      <c r="AK5" s="23" t="s">
        <v>40</v>
      </c>
      <c r="AL5" s="21" t="s">
        <v>38</v>
      </c>
      <c r="AM5" s="21"/>
      <c r="AN5" s="21" t="s">
        <v>34</v>
      </c>
      <c r="AO5" s="23" t="s">
        <v>41</v>
      </c>
      <c r="AP5" s="29"/>
      <c r="AQ5" s="29"/>
      <c r="AR5" s="29"/>
      <c r="AS5" s="29"/>
      <c r="AT5" s="23"/>
      <c r="AU5" s="23"/>
      <c r="AV5" s="23"/>
      <c r="AW5" s="35"/>
      <c r="AX5" s="37"/>
      <c r="AY5" s="23"/>
      <c r="AZ5" s="47"/>
      <c r="BA5" s="48"/>
      <c r="BB5" s="49"/>
      <c r="BC5" s="27"/>
      <c r="BD5" s="35"/>
      <c r="BE5" s="36"/>
      <c r="BF5" s="37"/>
      <c r="BG5" s="50"/>
      <c r="BH5" s="51"/>
      <c r="BI5" s="52"/>
      <c r="BJ5" s="53"/>
      <c r="BK5" s="42"/>
      <c r="BL5" s="43"/>
    </row>
    <row r="6" spans="1:64" s="16" customFormat="1" ht="14.25" customHeight="1" x14ac:dyDescent="0.15">
      <c r="A6" s="54"/>
      <c r="B6" s="55"/>
      <c r="C6" s="4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56"/>
      <c r="S6" s="56"/>
      <c r="T6" s="23"/>
      <c r="U6" s="23"/>
      <c r="V6" s="24"/>
      <c r="W6" s="25"/>
      <c r="X6" s="25"/>
      <c r="Y6" s="25"/>
      <c r="Z6" s="57"/>
      <c r="AA6" s="23"/>
      <c r="AB6" s="23"/>
      <c r="AC6" s="23"/>
      <c r="AD6" s="58"/>
      <c r="AE6" s="21"/>
      <c r="AF6" s="21"/>
      <c r="AG6" s="42"/>
      <c r="AH6" s="44"/>
      <c r="AI6" s="21"/>
      <c r="AJ6" s="21"/>
      <c r="AK6" s="23"/>
      <c r="AL6" s="21"/>
      <c r="AM6" s="21"/>
      <c r="AN6" s="21"/>
      <c r="AO6" s="23"/>
      <c r="AP6" s="29"/>
      <c r="AQ6" s="29"/>
      <c r="AR6" s="29"/>
      <c r="AS6" s="29"/>
      <c r="AT6" s="23"/>
      <c r="AU6" s="23"/>
      <c r="AV6" s="23"/>
      <c r="AW6" s="59"/>
      <c r="AX6" s="60"/>
      <c r="AY6" s="23"/>
      <c r="AZ6" s="61"/>
      <c r="BA6" s="62"/>
      <c r="BB6" s="63"/>
      <c r="BC6" s="58"/>
      <c r="BD6" s="59"/>
      <c r="BE6" s="64"/>
      <c r="BF6" s="60"/>
      <c r="BG6" s="65"/>
      <c r="BH6" s="66" t="s">
        <v>42</v>
      </c>
      <c r="BI6" s="66" t="s">
        <v>43</v>
      </c>
      <c r="BJ6" s="67"/>
      <c r="BK6" s="42"/>
      <c r="BL6" s="68"/>
    </row>
    <row r="7" spans="1:64" s="16" customFormat="1" ht="7.5" customHeight="1" x14ac:dyDescent="0.15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1"/>
      <c r="BH7" s="72"/>
      <c r="BI7" s="72"/>
      <c r="BJ7" s="71"/>
      <c r="BK7" s="70"/>
      <c r="BL7" s="73"/>
    </row>
    <row r="8" spans="1:64" s="81" customFormat="1" ht="17.25" customHeight="1" x14ac:dyDescent="0.15">
      <c r="A8" s="74" t="s">
        <v>44</v>
      </c>
      <c r="B8" s="75"/>
      <c r="C8" s="76">
        <f t="shared" ref="C8:J8" si="0">SUM(C10:C34)</f>
        <v>1</v>
      </c>
      <c r="D8" s="76">
        <f t="shared" si="0"/>
        <v>1</v>
      </c>
      <c r="E8" s="76">
        <f t="shared" si="0"/>
        <v>1</v>
      </c>
      <c r="F8" s="76">
        <f t="shared" si="0"/>
        <v>2</v>
      </c>
      <c r="G8" s="76">
        <f t="shared" si="0"/>
        <v>18</v>
      </c>
      <c r="H8" s="76">
        <f t="shared" si="0"/>
        <v>5</v>
      </c>
      <c r="I8" s="76">
        <f t="shared" si="0"/>
        <v>1</v>
      </c>
      <c r="J8" s="76">
        <f t="shared" si="0"/>
        <v>10</v>
      </c>
      <c r="K8" s="76" t="s">
        <v>45</v>
      </c>
      <c r="L8" s="76">
        <f>SUM(L10:L34)</f>
        <v>17</v>
      </c>
      <c r="M8" s="76">
        <f>SUM(M10:M34)</f>
        <v>1</v>
      </c>
      <c r="N8" s="76">
        <f>SUM(N10:N34)</f>
        <v>30</v>
      </c>
      <c r="O8" s="77" t="s">
        <v>46</v>
      </c>
      <c r="P8" s="76">
        <f>SUM(P10:P34)</f>
        <v>4</v>
      </c>
      <c r="Q8" s="76">
        <f>SUM(Q10:Q34)</f>
        <v>1</v>
      </c>
      <c r="R8" s="76">
        <f>SUM(R10:R34)</f>
        <v>1</v>
      </c>
      <c r="S8" s="76">
        <f>SUM(S10:S34)</f>
        <v>2</v>
      </c>
      <c r="T8" s="76">
        <f>SUM(T10:T34)</f>
        <v>16</v>
      </c>
      <c r="U8" s="76" t="s">
        <v>47</v>
      </c>
      <c r="V8" s="76">
        <f>SUM(V10:V34)</f>
        <v>1</v>
      </c>
      <c r="W8" s="76">
        <f>SUM(W10:W34)</f>
        <v>1</v>
      </c>
      <c r="X8" s="76">
        <f>SUM(X10:X34)</f>
        <v>2</v>
      </c>
      <c r="Y8" s="76" t="s">
        <v>48</v>
      </c>
      <c r="Z8" s="76">
        <f>SUM(Z10:Z34)</f>
        <v>2</v>
      </c>
      <c r="AA8" s="76">
        <f>SUM(AA10:AA34)</f>
        <v>117</v>
      </c>
      <c r="AB8" s="76" t="s">
        <v>49</v>
      </c>
      <c r="AC8" s="76" t="s">
        <v>50</v>
      </c>
      <c r="AD8" s="76">
        <f t="shared" ref="AD8:AI8" si="1">SUM(AD10:AD34)</f>
        <v>201</v>
      </c>
      <c r="AE8" s="76">
        <f t="shared" si="1"/>
        <v>20</v>
      </c>
      <c r="AF8" s="76">
        <f t="shared" si="1"/>
        <v>41</v>
      </c>
      <c r="AG8" s="76">
        <f t="shared" si="1"/>
        <v>9</v>
      </c>
      <c r="AH8" s="76">
        <f t="shared" si="1"/>
        <v>15</v>
      </c>
      <c r="AI8" s="76">
        <f t="shared" si="1"/>
        <v>21</v>
      </c>
      <c r="AJ8" s="76"/>
      <c r="AK8" s="76">
        <f>SUM(AK10:AK34)</f>
        <v>5</v>
      </c>
      <c r="AL8" s="76">
        <f>SUM(AL10:AL34)</f>
        <v>1</v>
      </c>
      <c r="AM8" s="76">
        <v>1</v>
      </c>
      <c r="AN8" s="76">
        <f>SUM(AN10:AN34)</f>
        <v>22</v>
      </c>
      <c r="AO8" s="76">
        <f>SUM(AO10:AO34)</f>
        <v>1</v>
      </c>
      <c r="AP8" s="76">
        <f>SUM(AP10:AP34)</f>
        <v>19</v>
      </c>
      <c r="AQ8" s="76">
        <f>SUM(AQ10:AQ34)</f>
        <v>9</v>
      </c>
      <c r="AR8" s="78">
        <f>SUM(AR10:AR34)</f>
        <v>54</v>
      </c>
      <c r="AS8" s="76" t="s">
        <v>48</v>
      </c>
      <c r="AT8" s="78">
        <f>SUM(AT10:AT34)</f>
        <v>40</v>
      </c>
      <c r="AU8" s="76" t="s">
        <v>48</v>
      </c>
      <c r="AV8" s="76">
        <f>SUM(AV10:AV34)</f>
        <v>3</v>
      </c>
      <c r="AW8" s="76">
        <f>SUM(AW10:AW34)</f>
        <v>9</v>
      </c>
      <c r="AX8" s="76" t="s">
        <v>51</v>
      </c>
      <c r="AY8" s="76">
        <f>SUM(AY10:AY34)</f>
        <v>1</v>
      </c>
      <c r="AZ8" s="76">
        <f>SUM(AZ10:AZ34)</f>
        <v>269</v>
      </c>
      <c r="BA8" s="76" t="s">
        <v>49</v>
      </c>
      <c r="BB8" s="76" t="s">
        <v>52</v>
      </c>
      <c r="BC8" s="76">
        <f>SUM(BC10:BC34)</f>
        <v>636</v>
      </c>
      <c r="BD8" s="76">
        <f>SUM(BD10:BD34)</f>
        <v>1223</v>
      </c>
      <c r="BE8" s="76" t="s">
        <v>53</v>
      </c>
      <c r="BF8" s="76" t="s">
        <v>52</v>
      </c>
      <c r="BG8" s="76">
        <f>SUM(BG10:BG31)</f>
        <v>17878</v>
      </c>
      <c r="BH8" s="76">
        <f>SUM(BH10:BH34)</f>
        <v>9</v>
      </c>
      <c r="BI8" s="76" t="s">
        <v>54</v>
      </c>
      <c r="BJ8" s="76" t="s">
        <v>55</v>
      </c>
      <c r="BK8" s="79">
        <f>SUM(BK10:BK34)</f>
        <v>5</v>
      </c>
      <c r="BL8" s="80" t="s">
        <v>44</v>
      </c>
    </row>
    <row r="9" spans="1:64" ht="17.25" customHeight="1" x14ac:dyDescent="0.15">
      <c r="A9" s="82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5"/>
      <c r="AZ9" s="86"/>
      <c r="BA9" s="84"/>
      <c r="BB9" s="84"/>
      <c r="BC9" s="86"/>
      <c r="BD9" s="86"/>
      <c r="BE9" s="86"/>
      <c r="BF9" s="84"/>
      <c r="BG9" s="84"/>
      <c r="BH9" s="84"/>
      <c r="BI9" s="84"/>
      <c r="BJ9" s="84"/>
      <c r="BK9" s="84"/>
      <c r="BL9" s="87"/>
    </row>
    <row r="10" spans="1:64" ht="17.25" customHeight="1" x14ac:dyDescent="0.15">
      <c r="A10" s="88" t="s">
        <v>56</v>
      </c>
      <c r="B10" s="83" t="s">
        <v>57</v>
      </c>
      <c r="C10" s="89" t="s">
        <v>45</v>
      </c>
      <c r="D10" s="89" t="s">
        <v>45</v>
      </c>
      <c r="E10" s="89" t="s">
        <v>45</v>
      </c>
      <c r="F10" s="84">
        <v>1</v>
      </c>
      <c r="G10" s="84">
        <v>2</v>
      </c>
      <c r="H10" s="84">
        <v>1</v>
      </c>
      <c r="I10" s="84">
        <v>1</v>
      </c>
      <c r="J10" s="84">
        <v>2</v>
      </c>
      <c r="K10" s="84" t="s">
        <v>45</v>
      </c>
      <c r="L10" s="84">
        <v>4</v>
      </c>
      <c r="M10" s="84" t="s">
        <v>45</v>
      </c>
      <c r="N10" s="84">
        <v>8</v>
      </c>
      <c r="O10" s="84" t="s">
        <v>45</v>
      </c>
      <c r="P10" s="84">
        <v>1</v>
      </c>
      <c r="Q10" s="84" t="s">
        <v>45</v>
      </c>
      <c r="R10" s="84" t="s">
        <v>45</v>
      </c>
      <c r="S10" s="84" t="s">
        <v>45</v>
      </c>
      <c r="T10" s="84">
        <v>6</v>
      </c>
      <c r="U10" s="84" t="s">
        <v>58</v>
      </c>
      <c r="V10" s="84">
        <v>1</v>
      </c>
      <c r="W10" s="84" t="s">
        <v>45</v>
      </c>
      <c r="X10" s="84">
        <v>1</v>
      </c>
      <c r="Y10" s="84" t="s">
        <v>59</v>
      </c>
      <c r="Z10" s="84" t="s">
        <v>45</v>
      </c>
      <c r="AA10" s="84">
        <f>SUM(C10:Z10)</f>
        <v>28</v>
      </c>
      <c r="AB10" s="84" t="s">
        <v>60</v>
      </c>
      <c r="AC10" s="84">
        <v>30</v>
      </c>
      <c r="AD10" s="84">
        <v>43</v>
      </c>
      <c r="AE10" s="84">
        <v>16</v>
      </c>
      <c r="AF10" s="84">
        <v>8</v>
      </c>
      <c r="AG10" s="84">
        <v>3</v>
      </c>
      <c r="AH10" s="84">
        <v>8</v>
      </c>
      <c r="AI10" s="84">
        <v>10</v>
      </c>
      <c r="AJ10" s="84" t="s">
        <v>45</v>
      </c>
      <c r="AK10" s="84">
        <v>1</v>
      </c>
      <c r="AL10" s="84" t="s">
        <v>45</v>
      </c>
      <c r="AM10" s="84" t="s">
        <v>45</v>
      </c>
      <c r="AN10" s="84">
        <v>3</v>
      </c>
      <c r="AO10" s="84">
        <v>1</v>
      </c>
      <c r="AP10" s="84">
        <v>9</v>
      </c>
      <c r="AQ10" s="84">
        <v>1</v>
      </c>
      <c r="AR10" s="84">
        <v>19</v>
      </c>
      <c r="AS10" s="84" t="s">
        <v>61</v>
      </c>
      <c r="AT10" s="84">
        <v>23</v>
      </c>
      <c r="AU10" s="84" t="s">
        <v>45</v>
      </c>
      <c r="AV10" s="84">
        <v>2</v>
      </c>
      <c r="AW10" s="84">
        <v>3</v>
      </c>
      <c r="AX10" s="84" t="s">
        <v>45</v>
      </c>
      <c r="AY10" s="84" t="s">
        <v>45</v>
      </c>
      <c r="AZ10" s="84">
        <f t="shared" ref="AZ10:AZ15" si="2">SUM(AE10:AW10)</f>
        <v>107</v>
      </c>
      <c r="BA10" s="84" t="s">
        <v>61</v>
      </c>
      <c r="BB10" s="84">
        <v>107</v>
      </c>
      <c r="BC10" s="84">
        <f>135+1</f>
        <v>136</v>
      </c>
      <c r="BD10" s="84">
        <f t="shared" ref="BD10:BD17" si="3">AA10+AD10+AZ10+BC10</f>
        <v>314</v>
      </c>
      <c r="BE10" s="84" t="s">
        <v>62</v>
      </c>
      <c r="BF10" s="84">
        <v>313</v>
      </c>
      <c r="BG10" s="84">
        <v>4866</v>
      </c>
      <c r="BH10" s="84">
        <v>4</v>
      </c>
      <c r="BI10" s="84" t="s">
        <v>63</v>
      </c>
      <c r="BJ10" s="84" t="s">
        <v>45</v>
      </c>
      <c r="BK10" s="84">
        <v>3</v>
      </c>
      <c r="BL10" s="90" t="s">
        <v>64</v>
      </c>
    </row>
    <row r="11" spans="1:64" ht="17.25" customHeight="1" x14ac:dyDescent="0.15">
      <c r="A11" s="88" t="s">
        <v>65</v>
      </c>
      <c r="B11" s="83" t="s">
        <v>66</v>
      </c>
      <c r="C11" s="89" t="s">
        <v>45</v>
      </c>
      <c r="D11" s="89" t="s">
        <v>45</v>
      </c>
      <c r="E11" s="89" t="s">
        <v>45</v>
      </c>
      <c r="F11" s="84" t="s">
        <v>45</v>
      </c>
      <c r="G11" s="84" t="s">
        <v>45</v>
      </c>
      <c r="H11" s="84">
        <v>1</v>
      </c>
      <c r="I11" s="84" t="s">
        <v>45</v>
      </c>
      <c r="J11" s="84">
        <v>1</v>
      </c>
      <c r="K11" s="84" t="s">
        <v>45</v>
      </c>
      <c r="L11" s="84">
        <v>1</v>
      </c>
      <c r="M11" s="84" t="s">
        <v>45</v>
      </c>
      <c r="N11" s="84">
        <v>5</v>
      </c>
      <c r="O11" s="84" t="s">
        <v>67</v>
      </c>
      <c r="P11" s="84">
        <v>1</v>
      </c>
      <c r="Q11" s="84" t="s">
        <v>45</v>
      </c>
      <c r="R11" s="84" t="s">
        <v>45</v>
      </c>
      <c r="S11" s="84" t="s">
        <v>45</v>
      </c>
      <c r="T11" s="84" t="s">
        <v>45</v>
      </c>
      <c r="U11" s="84" t="s">
        <v>45</v>
      </c>
      <c r="V11" s="84" t="s">
        <v>45</v>
      </c>
      <c r="W11" s="84" t="s">
        <v>45</v>
      </c>
      <c r="X11" s="84" t="s">
        <v>45</v>
      </c>
      <c r="Y11" s="84" t="s">
        <v>45</v>
      </c>
      <c r="Z11" s="84" t="s">
        <v>45</v>
      </c>
      <c r="AA11" s="84">
        <f>SUM(C11:Z11)</f>
        <v>9</v>
      </c>
      <c r="AB11" s="84" t="s">
        <v>68</v>
      </c>
      <c r="AC11" s="84">
        <v>11</v>
      </c>
      <c r="AD11" s="84">
        <v>11</v>
      </c>
      <c r="AE11" s="84" t="s">
        <v>45</v>
      </c>
      <c r="AF11" s="84">
        <v>1</v>
      </c>
      <c r="AG11" s="84">
        <v>2</v>
      </c>
      <c r="AH11" s="84">
        <v>2</v>
      </c>
      <c r="AI11" s="84">
        <v>3</v>
      </c>
      <c r="AJ11" s="84" t="s">
        <v>45</v>
      </c>
      <c r="AK11" s="84" t="s">
        <v>45</v>
      </c>
      <c r="AL11" s="84" t="s">
        <v>69</v>
      </c>
      <c r="AM11" s="84" t="s">
        <v>70</v>
      </c>
      <c r="AN11" s="84">
        <v>1</v>
      </c>
      <c r="AO11" s="84" t="s">
        <v>45</v>
      </c>
      <c r="AP11" s="84" t="s">
        <v>45</v>
      </c>
      <c r="AQ11" s="84">
        <v>1</v>
      </c>
      <c r="AR11" s="84">
        <v>1</v>
      </c>
      <c r="AS11" s="84" t="s">
        <v>45</v>
      </c>
      <c r="AT11" s="84">
        <v>1</v>
      </c>
      <c r="AU11" s="84" t="s">
        <v>45</v>
      </c>
      <c r="AV11" s="84" t="s">
        <v>45</v>
      </c>
      <c r="AW11" s="84">
        <f>1</f>
        <v>1</v>
      </c>
      <c r="AX11" s="84" t="s">
        <v>71</v>
      </c>
      <c r="AY11" s="84" t="s">
        <v>45</v>
      </c>
      <c r="AZ11" s="84">
        <v>12</v>
      </c>
      <c r="BA11" s="84" t="s">
        <v>72</v>
      </c>
      <c r="BB11" s="84">
        <v>14</v>
      </c>
      <c r="BC11" s="84">
        <f>26+4</f>
        <v>30</v>
      </c>
      <c r="BD11" s="84">
        <f>AA11+AD11+AZ11+BC11</f>
        <v>62</v>
      </c>
      <c r="BE11" s="84" t="s">
        <v>73</v>
      </c>
      <c r="BF11" s="84">
        <v>66</v>
      </c>
      <c r="BG11" s="84">
        <v>1636</v>
      </c>
      <c r="BH11" s="84">
        <v>1</v>
      </c>
      <c r="BI11" s="84" t="s">
        <v>74</v>
      </c>
      <c r="BJ11" s="84" t="s">
        <v>45</v>
      </c>
      <c r="BK11" s="84" t="s">
        <v>45</v>
      </c>
      <c r="BL11" s="90" t="s">
        <v>75</v>
      </c>
    </row>
    <row r="12" spans="1:64" ht="17.25" customHeight="1" x14ac:dyDescent="0.15">
      <c r="A12" s="88" t="s">
        <v>76</v>
      </c>
      <c r="B12" s="83" t="s">
        <v>77</v>
      </c>
      <c r="C12" s="89" t="s">
        <v>45</v>
      </c>
      <c r="D12" s="89" t="s">
        <v>45</v>
      </c>
      <c r="E12" s="89" t="s">
        <v>45</v>
      </c>
      <c r="F12" s="84" t="s">
        <v>45</v>
      </c>
      <c r="G12" s="84">
        <v>3</v>
      </c>
      <c r="H12" s="84" t="s">
        <v>45</v>
      </c>
      <c r="I12" s="84" t="s">
        <v>45</v>
      </c>
      <c r="J12" s="84">
        <v>4</v>
      </c>
      <c r="K12" s="84" t="s">
        <v>45</v>
      </c>
      <c r="L12" s="84">
        <v>1</v>
      </c>
      <c r="M12" s="84" t="s">
        <v>45</v>
      </c>
      <c r="N12" s="84">
        <v>6</v>
      </c>
      <c r="O12" s="84" t="s">
        <v>45</v>
      </c>
      <c r="P12" s="84" t="s">
        <v>45</v>
      </c>
      <c r="Q12" s="84" t="s">
        <v>45</v>
      </c>
      <c r="R12" s="84" t="s">
        <v>45</v>
      </c>
      <c r="S12" s="84" t="s">
        <v>45</v>
      </c>
      <c r="T12" s="84">
        <v>1</v>
      </c>
      <c r="U12" s="84" t="s">
        <v>45</v>
      </c>
      <c r="V12" s="84" t="s">
        <v>45</v>
      </c>
      <c r="W12" s="84">
        <v>1</v>
      </c>
      <c r="X12" s="84" t="s">
        <v>45</v>
      </c>
      <c r="Y12" s="84" t="s">
        <v>45</v>
      </c>
      <c r="Z12" s="84">
        <v>1</v>
      </c>
      <c r="AA12" s="84">
        <f>SUM(C12:Z12)</f>
        <v>17</v>
      </c>
      <c r="AB12" s="84" t="s">
        <v>45</v>
      </c>
      <c r="AC12" s="84">
        <f>AA12</f>
        <v>17</v>
      </c>
      <c r="AD12" s="84">
        <v>30</v>
      </c>
      <c r="AE12" s="84">
        <f>1</f>
        <v>1</v>
      </c>
      <c r="AF12" s="84">
        <v>11</v>
      </c>
      <c r="AG12" s="84">
        <v>1</v>
      </c>
      <c r="AH12" s="84">
        <v>3</v>
      </c>
      <c r="AI12" s="84">
        <v>4</v>
      </c>
      <c r="AJ12" s="84" t="s">
        <v>45</v>
      </c>
      <c r="AK12" s="84">
        <f>1+1</f>
        <v>2</v>
      </c>
      <c r="AL12" s="84" t="s">
        <v>45</v>
      </c>
      <c r="AM12" s="84" t="s">
        <v>45</v>
      </c>
      <c r="AN12" s="84">
        <v>6</v>
      </c>
      <c r="AO12" s="84" t="s">
        <v>45</v>
      </c>
      <c r="AP12" s="84">
        <v>3</v>
      </c>
      <c r="AQ12" s="84">
        <v>3</v>
      </c>
      <c r="AR12" s="84">
        <v>2</v>
      </c>
      <c r="AS12" s="84" t="s">
        <v>45</v>
      </c>
      <c r="AT12" s="84" t="s">
        <v>45</v>
      </c>
      <c r="AU12" s="84" t="s">
        <v>78</v>
      </c>
      <c r="AV12" s="84">
        <v>1</v>
      </c>
      <c r="AW12" s="84">
        <v>3</v>
      </c>
      <c r="AX12" s="84" t="s">
        <v>45</v>
      </c>
      <c r="AY12" s="84" t="s">
        <v>45</v>
      </c>
      <c r="AZ12" s="84">
        <f>SUM(AE12:AY12)</f>
        <v>40</v>
      </c>
      <c r="BA12" s="84" t="s">
        <v>78</v>
      </c>
      <c r="BB12" s="84">
        <f>AZ12+1</f>
        <v>41</v>
      </c>
      <c r="BC12" s="84">
        <v>23</v>
      </c>
      <c r="BD12" s="84">
        <f t="shared" si="3"/>
        <v>110</v>
      </c>
      <c r="BE12" s="84" t="s">
        <v>79</v>
      </c>
      <c r="BF12" s="84">
        <v>110</v>
      </c>
      <c r="BG12" s="84">
        <v>3521</v>
      </c>
      <c r="BH12" s="84" t="s">
        <v>45</v>
      </c>
      <c r="BI12" s="84" t="s">
        <v>45</v>
      </c>
      <c r="BJ12" s="84" t="s">
        <v>80</v>
      </c>
      <c r="BK12" s="84" t="s">
        <v>45</v>
      </c>
      <c r="BL12" s="90" t="s">
        <v>81</v>
      </c>
    </row>
    <row r="13" spans="1:64" ht="17.25" customHeight="1" x14ac:dyDescent="0.15">
      <c r="A13" s="88" t="s">
        <v>82</v>
      </c>
      <c r="B13" s="83" t="s">
        <v>83</v>
      </c>
      <c r="C13" s="89" t="s">
        <v>45</v>
      </c>
      <c r="D13" s="89" t="s">
        <v>45</v>
      </c>
      <c r="E13" s="89" t="s">
        <v>45</v>
      </c>
      <c r="F13" s="84" t="s">
        <v>45</v>
      </c>
      <c r="G13" s="84" t="s">
        <v>45</v>
      </c>
      <c r="H13" s="84" t="s">
        <v>45</v>
      </c>
      <c r="I13" s="84" t="s">
        <v>45</v>
      </c>
      <c r="J13" s="84" t="s">
        <v>45</v>
      </c>
      <c r="K13" s="84" t="s">
        <v>45</v>
      </c>
      <c r="L13" s="84" t="s">
        <v>45</v>
      </c>
      <c r="M13" s="84" t="s">
        <v>45</v>
      </c>
      <c r="N13" s="84" t="s">
        <v>45</v>
      </c>
      <c r="O13" s="84" t="s">
        <v>84</v>
      </c>
      <c r="P13" s="84" t="s">
        <v>45</v>
      </c>
      <c r="Q13" s="84" t="s">
        <v>45</v>
      </c>
      <c r="R13" s="84" t="s">
        <v>45</v>
      </c>
      <c r="S13" s="84" t="s">
        <v>45</v>
      </c>
      <c r="T13" s="84" t="s">
        <v>45</v>
      </c>
      <c r="U13" s="84" t="s">
        <v>45</v>
      </c>
      <c r="V13" s="84" t="s">
        <v>45</v>
      </c>
      <c r="W13" s="84" t="s">
        <v>45</v>
      </c>
      <c r="X13" s="84" t="s">
        <v>45</v>
      </c>
      <c r="Y13" s="84" t="s">
        <v>45</v>
      </c>
      <c r="Z13" s="84" t="s">
        <v>45</v>
      </c>
      <c r="AA13" s="84">
        <v>0</v>
      </c>
      <c r="AB13" s="84" t="s">
        <v>84</v>
      </c>
      <c r="AC13" s="84">
        <f>AA13+1</f>
        <v>1</v>
      </c>
      <c r="AD13" s="84">
        <v>6</v>
      </c>
      <c r="AE13" s="84" t="s">
        <v>45</v>
      </c>
      <c r="AF13" s="84" t="s">
        <v>45</v>
      </c>
      <c r="AG13" s="84" t="s">
        <v>45</v>
      </c>
      <c r="AH13" s="84" t="s">
        <v>45</v>
      </c>
      <c r="AI13" s="84" t="s">
        <v>45</v>
      </c>
      <c r="AJ13" s="84" t="s">
        <v>45</v>
      </c>
      <c r="AK13" s="84" t="s">
        <v>45</v>
      </c>
      <c r="AL13" s="84" t="s">
        <v>45</v>
      </c>
      <c r="AM13" s="84" t="s">
        <v>45</v>
      </c>
      <c r="AN13" s="84" t="s">
        <v>45</v>
      </c>
      <c r="AO13" s="84" t="s">
        <v>45</v>
      </c>
      <c r="AP13" s="84" t="s">
        <v>45</v>
      </c>
      <c r="AQ13" s="84">
        <v>1</v>
      </c>
      <c r="AR13" s="84" t="s">
        <v>85</v>
      </c>
      <c r="AS13" s="84" t="s">
        <v>45</v>
      </c>
      <c r="AT13" s="84" t="s">
        <v>45</v>
      </c>
      <c r="AU13" s="84" t="s">
        <v>45</v>
      </c>
      <c r="AV13" s="84" t="s">
        <v>45</v>
      </c>
      <c r="AW13" s="84">
        <v>1</v>
      </c>
      <c r="AX13" s="84" t="s">
        <v>86</v>
      </c>
      <c r="AY13" s="84" t="s">
        <v>45</v>
      </c>
      <c r="AZ13" s="84">
        <f t="shared" si="2"/>
        <v>2</v>
      </c>
      <c r="BA13" s="84" t="s">
        <v>86</v>
      </c>
      <c r="BB13" s="84">
        <f>AZ13+1</f>
        <v>3</v>
      </c>
      <c r="BC13" s="84">
        <f>29-1</f>
        <v>28</v>
      </c>
      <c r="BD13" s="84">
        <f t="shared" si="3"/>
        <v>36</v>
      </c>
      <c r="BE13" s="84" t="s">
        <v>87</v>
      </c>
      <c r="BF13" s="84">
        <v>38</v>
      </c>
      <c r="BG13" s="84">
        <v>19</v>
      </c>
      <c r="BH13" s="84" t="s">
        <v>45</v>
      </c>
      <c r="BI13" s="84" t="s">
        <v>88</v>
      </c>
      <c r="BJ13" s="84" t="s">
        <v>45</v>
      </c>
      <c r="BK13" s="84" t="s">
        <v>45</v>
      </c>
      <c r="BL13" s="90" t="s">
        <v>89</v>
      </c>
    </row>
    <row r="14" spans="1:64" ht="8.25" customHeight="1" x14ac:dyDescent="0.15">
      <c r="A14" s="88"/>
      <c r="B14" s="83"/>
      <c r="C14" s="89"/>
      <c r="D14" s="89"/>
      <c r="E14" s="89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90"/>
    </row>
    <row r="15" spans="1:64" ht="17.25" customHeight="1" x14ac:dyDescent="0.15">
      <c r="A15" s="88" t="s">
        <v>90</v>
      </c>
      <c r="B15" s="83" t="s">
        <v>91</v>
      </c>
      <c r="C15" s="89" t="s">
        <v>45</v>
      </c>
      <c r="D15" s="89" t="s">
        <v>45</v>
      </c>
      <c r="E15" s="89" t="s">
        <v>45</v>
      </c>
      <c r="F15" s="84" t="s">
        <v>45</v>
      </c>
      <c r="G15" s="84" t="s">
        <v>45</v>
      </c>
      <c r="H15" s="84" t="s">
        <v>45</v>
      </c>
      <c r="I15" s="84" t="s">
        <v>45</v>
      </c>
      <c r="J15" s="84" t="s">
        <v>45</v>
      </c>
      <c r="K15" s="84" t="s">
        <v>45</v>
      </c>
      <c r="L15" s="84" t="s">
        <v>45</v>
      </c>
      <c r="M15" s="84" t="s">
        <v>45</v>
      </c>
      <c r="N15" s="84">
        <v>2</v>
      </c>
      <c r="O15" s="84" t="s">
        <v>92</v>
      </c>
      <c r="P15" s="84" t="s">
        <v>45</v>
      </c>
      <c r="Q15" s="84" t="s">
        <v>45</v>
      </c>
      <c r="R15" s="84">
        <v>1</v>
      </c>
      <c r="S15" s="84" t="s">
        <v>45</v>
      </c>
      <c r="T15" s="84">
        <v>1</v>
      </c>
      <c r="U15" s="84" t="s">
        <v>45</v>
      </c>
      <c r="V15" s="84" t="s">
        <v>45</v>
      </c>
      <c r="W15" s="84" t="s">
        <v>45</v>
      </c>
      <c r="X15" s="84" t="s">
        <v>45</v>
      </c>
      <c r="Y15" s="84" t="s">
        <v>93</v>
      </c>
      <c r="Z15" s="84" t="s">
        <v>45</v>
      </c>
      <c r="AA15" s="84">
        <f>SUM(C15:Z15)</f>
        <v>4</v>
      </c>
      <c r="AB15" s="84" t="s">
        <v>94</v>
      </c>
      <c r="AC15" s="84">
        <f>AA15+2</f>
        <v>6</v>
      </c>
      <c r="AD15" s="84" t="s">
        <v>45</v>
      </c>
      <c r="AE15" s="84" t="s">
        <v>45</v>
      </c>
      <c r="AF15" s="84">
        <v>1</v>
      </c>
      <c r="AG15" s="84" t="s">
        <v>45</v>
      </c>
      <c r="AH15" s="84" t="s">
        <v>45</v>
      </c>
      <c r="AI15" s="84" t="s">
        <v>45</v>
      </c>
      <c r="AJ15" s="84" t="s">
        <v>45</v>
      </c>
      <c r="AK15" s="84">
        <v>1</v>
      </c>
      <c r="AL15" s="84" t="s">
        <v>45</v>
      </c>
      <c r="AM15" s="84" t="s">
        <v>45</v>
      </c>
      <c r="AN15" s="84" t="s">
        <v>45</v>
      </c>
      <c r="AO15" s="84" t="s">
        <v>45</v>
      </c>
      <c r="AP15" s="84">
        <v>2</v>
      </c>
      <c r="AQ15" s="84" t="s">
        <v>45</v>
      </c>
      <c r="AR15" s="84" t="s">
        <v>45</v>
      </c>
      <c r="AS15" s="84" t="s">
        <v>45</v>
      </c>
      <c r="AT15" s="84">
        <v>1</v>
      </c>
      <c r="AU15" s="84" t="s">
        <v>45</v>
      </c>
      <c r="AV15" s="84" t="s">
        <v>45</v>
      </c>
      <c r="AW15" s="84" t="s">
        <v>45</v>
      </c>
      <c r="AX15" s="84" t="s">
        <v>45</v>
      </c>
      <c r="AY15" s="84" t="s">
        <v>45</v>
      </c>
      <c r="AZ15" s="84">
        <f t="shared" si="2"/>
        <v>5</v>
      </c>
      <c r="BA15" s="84" t="s">
        <v>45</v>
      </c>
      <c r="BB15" s="84">
        <f>AZ15</f>
        <v>5</v>
      </c>
      <c r="BC15" s="84">
        <v>19</v>
      </c>
      <c r="BD15" s="84">
        <v>28</v>
      </c>
      <c r="BE15" s="84" t="s">
        <v>95</v>
      </c>
      <c r="BF15" s="84">
        <v>30</v>
      </c>
      <c r="BG15" s="84">
        <v>561</v>
      </c>
      <c r="BH15" s="84" t="s">
        <v>45</v>
      </c>
      <c r="BI15" s="84" t="s">
        <v>45</v>
      </c>
      <c r="BJ15" s="84">
        <v>1</v>
      </c>
      <c r="BK15" s="84" t="s">
        <v>45</v>
      </c>
      <c r="BL15" s="90" t="s">
        <v>96</v>
      </c>
    </row>
    <row r="16" spans="1:64" ht="17.25" customHeight="1" x14ac:dyDescent="0.15">
      <c r="A16" s="88" t="s">
        <v>97</v>
      </c>
      <c r="B16" s="83" t="s">
        <v>98</v>
      </c>
      <c r="C16" s="89" t="s">
        <v>45</v>
      </c>
      <c r="D16" s="89" t="s">
        <v>45</v>
      </c>
      <c r="E16" s="89" t="s">
        <v>45</v>
      </c>
      <c r="F16" s="84" t="s">
        <v>45</v>
      </c>
      <c r="G16" s="84" t="s">
        <v>45</v>
      </c>
      <c r="H16" s="84" t="s">
        <v>45</v>
      </c>
      <c r="I16" s="84" t="s">
        <v>45</v>
      </c>
      <c r="J16" s="84" t="s">
        <v>45</v>
      </c>
      <c r="K16" s="84" t="s">
        <v>45</v>
      </c>
      <c r="L16" s="84">
        <v>1</v>
      </c>
      <c r="M16" s="84" t="s">
        <v>45</v>
      </c>
      <c r="N16" s="84">
        <v>1</v>
      </c>
      <c r="O16" s="84" t="s">
        <v>45</v>
      </c>
      <c r="P16" s="84" t="s">
        <v>45</v>
      </c>
      <c r="Q16" s="84" t="s">
        <v>45</v>
      </c>
      <c r="R16" s="84" t="s">
        <v>45</v>
      </c>
      <c r="S16" s="84" t="s">
        <v>45</v>
      </c>
      <c r="T16" s="84" t="s">
        <v>45</v>
      </c>
      <c r="U16" s="84" t="s">
        <v>45</v>
      </c>
      <c r="V16" s="84" t="s">
        <v>45</v>
      </c>
      <c r="W16" s="84" t="s">
        <v>45</v>
      </c>
      <c r="X16" s="84" t="s">
        <v>45</v>
      </c>
      <c r="Y16" s="84" t="s">
        <v>45</v>
      </c>
      <c r="Z16" s="84" t="s">
        <v>45</v>
      </c>
      <c r="AA16" s="84">
        <f>SUM(C16:Z16)</f>
        <v>2</v>
      </c>
      <c r="AB16" s="84" t="s">
        <v>45</v>
      </c>
      <c r="AC16" s="84">
        <f>AA16</f>
        <v>2</v>
      </c>
      <c r="AD16" s="84">
        <v>11</v>
      </c>
      <c r="AE16" s="84" t="s">
        <v>45</v>
      </c>
      <c r="AF16" s="84">
        <v>1</v>
      </c>
      <c r="AG16" s="84" t="s">
        <v>45</v>
      </c>
      <c r="AH16" s="84" t="s">
        <v>45</v>
      </c>
      <c r="AI16" s="84" t="s">
        <v>45</v>
      </c>
      <c r="AJ16" s="84" t="s">
        <v>45</v>
      </c>
      <c r="AK16" s="84" t="s">
        <v>45</v>
      </c>
      <c r="AL16" s="84" t="s">
        <v>45</v>
      </c>
      <c r="AM16" s="84" t="s">
        <v>45</v>
      </c>
      <c r="AN16" s="84">
        <v>1</v>
      </c>
      <c r="AO16" s="84" t="s">
        <v>45</v>
      </c>
      <c r="AP16" s="84" t="s">
        <v>45</v>
      </c>
      <c r="AQ16" s="84">
        <f>1</f>
        <v>1</v>
      </c>
      <c r="AR16" s="84">
        <v>3</v>
      </c>
      <c r="AS16" s="84" t="s">
        <v>45</v>
      </c>
      <c r="AT16" s="84" t="s">
        <v>45</v>
      </c>
      <c r="AU16" s="84" t="s">
        <v>45</v>
      </c>
      <c r="AV16" s="84" t="s">
        <v>45</v>
      </c>
      <c r="AW16" s="84">
        <v>1</v>
      </c>
      <c r="AX16" s="84" t="s">
        <v>45</v>
      </c>
      <c r="AY16" s="84" t="s">
        <v>45</v>
      </c>
      <c r="AZ16" s="84">
        <f>SUM(AE16:AY16)</f>
        <v>7</v>
      </c>
      <c r="BA16" s="84" t="s">
        <v>45</v>
      </c>
      <c r="BB16" s="84">
        <f>AZ16</f>
        <v>7</v>
      </c>
      <c r="BC16" s="84">
        <f>7+3</f>
        <v>10</v>
      </c>
      <c r="BD16" s="84">
        <f t="shared" si="3"/>
        <v>30</v>
      </c>
      <c r="BE16" s="84" t="s">
        <v>45</v>
      </c>
      <c r="BF16" s="84">
        <f>BD16</f>
        <v>30</v>
      </c>
      <c r="BG16" s="84">
        <v>17</v>
      </c>
      <c r="BH16" s="84" t="s">
        <v>45</v>
      </c>
      <c r="BI16" s="84" t="s">
        <v>45</v>
      </c>
      <c r="BJ16" s="84" t="s">
        <v>45</v>
      </c>
      <c r="BK16" s="84" t="s">
        <v>45</v>
      </c>
      <c r="BL16" s="90" t="s">
        <v>99</v>
      </c>
    </row>
    <row r="17" spans="1:64" ht="17.25" customHeight="1" x14ac:dyDescent="0.15">
      <c r="A17" s="88" t="s">
        <v>100</v>
      </c>
      <c r="B17" s="83" t="s">
        <v>101</v>
      </c>
      <c r="C17" s="84">
        <v>1</v>
      </c>
      <c r="D17" s="89" t="s">
        <v>45</v>
      </c>
      <c r="E17" s="89" t="s">
        <v>45</v>
      </c>
      <c r="F17" s="84">
        <v>1</v>
      </c>
      <c r="G17" s="84">
        <v>1</v>
      </c>
      <c r="H17" s="84" t="s">
        <v>45</v>
      </c>
      <c r="I17" s="84" t="s">
        <v>45</v>
      </c>
      <c r="J17" s="84" t="s">
        <v>45</v>
      </c>
      <c r="K17" s="84" t="s">
        <v>45</v>
      </c>
      <c r="L17" s="84">
        <v>1</v>
      </c>
      <c r="M17" s="84" t="s">
        <v>45</v>
      </c>
      <c r="N17" s="84">
        <v>1</v>
      </c>
      <c r="O17" s="84" t="s">
        <v>45</v>
      </c>
      <c r="P17" s="84" t="s">
        <v>45</v>
      </c>
      <c r="Q17" s="84" t="s">
        <v>45</v>
      </c>
      <c r="R17" s="84" t="s">
        <v>45</v>
      </c>
      <c r="S17" s="84" t="s">
        <v>45</v>
      </c>
      <c r="T17" s="84" t="s">
        <v>45</v>
      </c>
      <c r="U17" s="84" t="s">
        <v>45</v>
      </c>
      <c r="V17" s="84" t="s">
        <v>45</v>
      </c>
      <c r="W17" s="84" t="s">
        <v>45</v>
      </c>
      <c r="X17" s="84" t="s">
        <v>45</v>
      </c>
      <c r="Y17" s="84" t="s">
        <v>45</v>
      </c>
      <c r="Z17" s="84" t="s">
        <v>45</v>
      </c>
      <c r="AA17" s="84">
        <f>SUM(C17:Z17)</f>
        <v>5</v>
      </c>
      <c r="AB17" s="84" t="s">
        <v>45</v>
      </c>
      <c r="AC17" s="84">
        <f>AA17</f>
        <v>5</v>
      </c>
      <c r="AD17" s="84">
        <v>19</v>
      </c>
      <c r="AE17" s="84">
        <v>3</v>
      </c>
      <c r="AF17" s="84" t="s">
        <v>45</v>
      </c>
      <c r="AG17" s="84" t="s">
        <v>45</v>
      </c>
      <c r="AH17" s="84" t="s">
        <v>45</v>
      </c>
      <c r="AI17" s="84" t="s">
        <v>45</v>
      </c>
      <c r="AJ17" s="84" t="s">
        <v>45</v>
      </c>
      <c r="AK17" s="84" t="s">
        <v>45</v>
      </c>
      <c r="AL17" s="84" t="s">
        <v>45</v>
      </c>
      <c r="AM17" s="84" t="s">
        <v>45</v>
      </c>
      <c r="AN17" s="84">
        <v>1</v>
      </c>
      <c r="AO17" s="84" t="s">
        <v>45</v>
      </c>
      <c r="AP17" s="84" t="s">
        <v>45</v>
      </c>
      <c r="AQ17" s="84">
        <v>1</v>
      </c>
      <c r="AR17" s="84">
        <v>3</v>
      </c>
      <c r="AS17" s="84" t="s">
        <v>45</v>
      </c>
      <c r="AT17" s="84">
        <v>3</v>
      </c>
      <c r="AU17" s="84" t="s">
        <v>45</v>
      </c>
      <c r="AV17" s="84" t="s">
        <v>45</v>
      </c>
      <c r="AW17" s="84" t="s">
        <v>45</v>
      </c>
      <c r="AX17" s="84" t="s">
        <v>45</v>
      </c>
      <c r="AY17" s="84">
        <v>1</v>
      </c>
      <c r="AZ17" s="84">
        <f>SUM(AE17:AY17)</f>
        <v>12</v>
      </c>
      <c r="BA17" s="84" t="s">
        <v>45</v>
      </c>
      <c r="BB17" s="84">
        <f>AZ17</f>
        <v>12</v>
      </c>
      <c r="BC17" s="84">
        <v>29</v>
      </c>
      <c r="BD17" s="84">
        <f t="shared" si="3"/>
        <v>65</v>
      </c>
      <c r="BE17" s="84" t="s">
        <v>45</v>
      </c>
      <c r="BF17" s="84">
        <f>BD17</f>
        <v>65</v>
      </c>
      <c r="BG17" s="84">
        <v>71</v>
      </c>
      <c r="BH17" s="84" t="s">
        <v>45</v>
      </c>
      <c r="BI17" s="84" t="s">
        <v>102</v>
      </c>
      <c r="BJ17" s="84">
        <v>1</v>
      </c>
      <c r="BK17" s="84" t="s">
        <v>45</v>
      </c>
      <c r="BL17" s="90" t="s">
        <v>103</v>
      </c>
    </row>
    <row r="18" spans="1:64" ht="17.25" customHeight="1" x14ac:dyDescent="0.15">
      <c r="A18" s="88" t="s">
        <v>104</v>
      </c>
      <c r="B18" s="83" t="s">
        <v>105</v>
      </c>
      <c r="C18" s="89" t="s">
        <v>45</v>
      </c>
      <c r="D18" s="89" t="s">
        <v>45</v>
      </c>
      <c r="E18" s="89" t="s">
        <v>45</v>
      </c>
      <c r="F18" s="84" t="s">
        <v>45</v>
      </c>
      <c r="G18" s="84">
        <v>1</v>
      </c>
      <c r="H18" s="84" t="s">
        <v>45</v>
      </c>
      <c r="I18" s="84" t="s">
        <v>45</v>
      </c>
      <c r="J18" s="84" t="s">
        <v>45</v>
      </c>
      <c r="K18" s="84" t="s">
        <v>45</v>
      </c>
      <c r="L18" s="84">
        <v>1</v>
      </c>
      <c r="M18" s="84" t="s">
        <v>45</v>
      </c>
      <c r="N18" s="84">
        <v>1</v>
      </c>
      <c r="O18" s="84" t="s">
        <v>45</v>
      </c>
      <c r="P18" s="84" t="s">
        <v>45</v>
      </c>
      <c r="Q18" s="84" t="s">
        <v>45</v>
      </c>
      <c r="R18" s="84" t="s">
        <v>45</v>
      </c>
      <c r="S18" s="84" t="s">
        <v>45</v>
      </c>
      <c r="T18" s="84" t="s">
        <v>45</v>
      </c>
      <c r="U18" s="84" t="s">
        <v>45</v>
      </c>
      <c r="V18" s="84" t="s">
        <v>45</v>
      </c>
      <c r="W18" s="84" t="s">
        <v>45</v>
      </c>
      <c r="X18" s="84" t="s">
        <v>45</v>
      </c>
      <c r="Y18" s="84" t="s">
        <v>45</v>
      </c>
      <c r="Z18" s="84" t="s">
        <v>45</v>
      </c>
      <c r="AA18" s="84">
        <f>SUM(C18:Z18)</f>
        <v>3</v>
      </c>
      <c r="AB18" s="84" t="s">
        <v>45</v>
      </c>
      <c r="AC18" s="84">
        <f>AA18</f>
        <v>3</v>
      </c>
      <c r="AD18" s="84">
        <v>14</v>
      </c>
      <c r="AE18" s="84" t="s">
        <v>45</v>
      </c>
      <c r="AF18" s="84" t="s">
        <v>45</v>
      </c>
      <c r="AG18" s="84">
        <v>1</v>
      </c>
      <c r="AH18" s="84" t="s">
        <v>45</v>
      </c>
      <c r="AI18" s="84">
        <v>2</v>
      </c>
      <c r="AJ18" s="84" t="s">
        <v>45</v>
      </c>
      <c r="AK18" s="84" t="s">
        <v>45</v>
      </c>
      <c r="AL18" s="84" t="s">
        <v>45</v>
      </c>
      <c r="AM18" s="84" t="s">
        <v>45</v>
      </c>
      <c r="AN18" s="84" t="s">
        <v>45</v>
      </c>
      <c r="AO18" s="84" t="s">
        <v>45</v>
      </c>
      <c r="AP18" s="84" t="s">
        <v>45</v>
      </c>
      <c r="AQ18" s="84" t="s">
        <v>45</v>
      </c>
      <c r="AR18" s="84">
        <v>3</v>
      </c>
      <c r="AS18" s="84" t="s">
        <v>106</v>
      </c>
      <c r="AT18" s="84">
        <v>1</v>
      </c>
      <c r="AU18" s="84" t="s">
        <v>45</v>
      </c>
      <c r="AV18" s="84" t="s">
        <v>45</v>
      </c>
      <c r="AW18" s="84" t="s">
        <v>45</v>
      </c>
      <c r="AX18" s="84" t="s">
        <v>45</v>
      </c>
      <c r="AY18" s="84" t="s">
        <v>45</v>
      </c>
      <c r="AZ18" s="84">
        <f>SUM(AE18:AY18)</f>
        <v>7</v>
      </c>
      <c r="BA18" s="84" t="s">
        <v>106</v>
      </c>
      <c r="BB18" s="84">
        <v>8</v>
      </c>
      <c r="BC18" s="84">
        <v>56</v>
      </c>
      <c r="BD18" s="84">
        <f>AA18+AD18+AZ18+BC18</f>
        <v>80</v>
      </c>
      <c r="BE18" s="84" t="s">
        <v>106</v>
      </c>
      <c r="BF18" s="84">
        <v>81</v>
      </c>
      <c r="BG18" s="84">
        <v>861</v>
      </c>
      <c r="BH18" s="84" t="s">
        <v>45</v>
      </c>
      <c r="BI18" s="84" t="s">
        <v>102</v>
      </c>
      <c r="BJ18" s="84" t="s">
        <v>45</v>
      </c>
      <c r="BK18" s="84" t="s">
        <v>45</v>
      </c>
      <c r="BL18" s="90" t="s">
        <v>107</v>
      </c>
    </row>
    <row r="19" spans="1:64" ht="17.25" customHeight="1" x14ac:dyDescent="0.15">
      <c r="A19" s="88" t="s">
        <v>108</v>
      </c>
      <c r="B19" s="83" t="s">
        <v>109</v>
      </c>
      <c r="C19" s="89" t="s">
        <v>45</v>
      </c>
      <c r="D19" s="89" t="s">
        <v>45</v>
      </c>
      <c r="E19" s="84">
        <v>1</v>
      </c>
      <c r="F19" s="84" t="s">
        <v>45</v>
      </c>
      <c r="G19" s="84">
        <v>3</v>
      </c>
      <c r="H19" s="84">
        <v>2</v>
      </c>
      <c r="I19" s="84" t="s">
        <v>45</v>
      </c>
      <c r="J19" s="84" t="s">
        <v>45</v>
      </c>
      <c r="K19" s="84" t="s">
        <v>45</v>
      </c>
      <c r="L19" s="84">
        <v>3</v>
      </c>
      <c r="M19" s="84" t="s">
        <v>45</v>
      </c>
      <c r="N19" s="84" t="s">
        <v>45</v>
      </c>
      <c r="O19" s="84" t="s">
        <v>45</v>
      </c>
      <c r="P19" s="84">
        <v>1</v>
      </c>
      <c r="Q19" s="84">
        <v>1</v>
      </c>
      <c r="R19" s="84" t="s">
        <v>45</v>
      </c>
      <c r="S19" s="84" t="s">
        <v>45</v>
      </c>
      <c r="T19" s="84" t="s">
        <v>45</v>
      </c>
      <c r="U19" s="84" t="s">
        <v>45</v>
      </c>
      <c r="V19" s="84" t="s">
        <v>45</v>
      </c>
      <c r="W19" s="84" t="s">
        <v>45</v>
      </c>
      <c r="X19" s="84">
        <v>1</v>
      </c>
      <c r="Y19" s="84" t="s">
        <v>45</v>
      </c>
      <c r="Z19" s="84" t="s">
        <v>45</v>
      </c>
      <c r="AA19" s="84">
        <f>SUM(C19:Z19)</f>
        <v>12</v>
      </c>
      <c r="AB19" s="84" t="s">
        <v>45</v>
      </c>
      <c r="AC19" s="84">
        <f>AA19</f>
        <v>12</v>
      </c>
      <c r="AD19" s="84">
        <v>11</v>
      </c>
      <c r="AE19" s="84" t="s">
        <v>45</v>
      </c>
      <c r="AF19" s="84">
        <v>6</v>
      </c>
      <c r="AG19" s="84" t="s">
        <v>45</v>
      </c>
      <c r="AH19" s="84" t="s">
        <v>45</v>
      </c>
      <c r="AI19" s="84" t="s">
        <v>45</v>
      </c>
      <c r="AJ19" s="84" t="s">
        <v>45</v>
      </c>
      <c r="AK19" s="84" t="s">
        <v>45</v>
      </c>
      <c r="AL19" s="84" t="s">
        <v>45</v>
      </c>
      <c r="AM19" s="84" t="s">
        <v>45</v>
      </c>
      <c r="AN19" s="84">
        <v>1</v>
      </c>
      <c r="AO19" s="84" t="s">
        <v>45</v>
      </c>
      <c r="AP19" s="84" t="s">
        <v>45</v>
      </c>
      <c r="AQ19" s="84">
        <v>1</v>
      </c>
      <c r="AR19" s="84">
        <v>2</v>
      </c>
      <c r="AS19" s="84" t="s">
        <v>45</v>
      </c>
      <c r="AT19" s="84" t="s">
        <v>45</v>
      </c>
      <c r="AU19" s="84" t="s">
        <v>110</v>
      </c>
      <c r="AV19" s="84" t="s">
        <v>45</v>
      </c>
      <c r="AW19" s="84" t="s">
        <v>45</v>
      </c>
      <c r="AX19" s="84" t="s">
        <v>45</v>
      </c>
      <c r="AY19" s="84" t="s">
        <v>45</v>
      </c>
      <c r="AZ19" s="84">
        <f>SUM(AE19:AY19)</f>
        <v>10</v>
      </c>
      <c r="BA19" s="84" t="s">
        <v>110</v>
      </c>
      <c r="BB19" s="84">
        <f>AZ19+1</f>
        <v>11</v>
      </c>
      <c r="BC19" s="84">
        <f>47+4-1</f>
        <v>50</v>
      </c>
      <c r="BD19" s="84">
        <f>AA19+AD19+AZ19+BC19</f>
        <v>83</v>
      </c>
      <c r="BE19" s="84" t="s">
        <v>110</v>
      </c>
      <c r="BF19" s="84">
        <v>84</v>
      </c>
      <c r="BG19" s="84">
        <v>337</v>
      </c>
      <c r="BH19" s="84">
        <v>1</v>
      </c>
      <c r="BI19" s="84" t="s">
        <v>45</v>
      </c>
      <c r="BJ19" s="84" t="s">
        <v>45</v>
      </c>
      <c r="BK19" s="84" t="s">
        <v>45</v>
      </c>
      <c r="BL19" s="90" t="s">
        <v>111</v>
      </c>
    </row>
    <row r="20" spans="1:64" ht="8.25" customHeight="1" x14ac:dyDescent="0.15">
      <c r="A20" s="88"/>
      <c r="B20" s="83"/>
      <c r="C20" s="89"/>
      <c r="D20" s="89"/>
      <c r="E20" s="89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90"/>
    </row>
    <row r="21" spans="1:64" ht="17.25" customHeight="1" x14ac:dyDescent="0.15">
      <c r="A21" s="88" t="s">
        <v>112</v>
      </c>
      <c r="B21" s="83" t="s">
        <v>113</v>
      </c>
      <c r="C21" s="89" t="s">
        <v>45</v>
      </c>
      <c r="D21" s="84">
        <v>1</v>
      </c>
      <c r="E21" s="84" t="s">
        <v>45</v>
      </c>
      <c r="F21" s="84" t="s">
        <v>45</v>
      </c>
      <c r="G21" s="84" t="s">
        <v>45</v>
      </c>
      <c r="H21" s="84" t="s">
        <v>45</v>
      </c>
      <c r="I21" s="84" t="s">
        <v>45</v>
      </c>
      <c r="J21" s="84">
        <v>1</v>
      </c>
      <c r="K21" s="84" t="s">
        <v>45</v>
      </c>
      <c r="L21" s="84">
        <v>1</v>
      </c>
      <c r="M21" s="84" t="s">
        <v>45</v>
      </c>
      <c r="N21" s="84">
        <v>3</v>
      </c>
      <c r="O21" s="84" t="s">
        <v>114</v>
      </c>
      <c r="P21" s="84">
        <v>1</v>
      </c>
      <c r="Q21" s="84" t="s">
        <v>45</v>
      </c>
      <c r="R21" s="84" t="s">
        <v>45</v>
      </c>
      <c r="S21" s="84" t="s">
        <v>45</v>
      </c>
      <c r="T21" s="84" t="s">
        <v>45</v>
      </c>
      <c r="U21" s="84" t="s">
        <v>45</v>
      </c>
      <c r="V21" s="84" t="s">
        <v>45</v>
      </c>
      <c r="W21" s="84" t="s">
        <v>45</v>
      </c>
      <c r="X21" s="84" t="s">
        <v>45</v>
      </c>
      <c r="Y21" s="84" t="s">
        <v>45</v>
      </c>
      <c r="Z21" s="84" t="s">
        <v>45</v>
      </c>
      <c r="AA21" s="84">
        <f>SUM(C21:Z21)</f>
        <v>7</v>
      </c>
      <c r="AB21" s="84" t="s">
        <v>114</v>
      </c>
      <c r="AC21" s="84">
        <v>8</v>
      </c>
      <c r="AD21" s="84">
        <v>4</v>
      </c>
      <c r="AE21" s="84" t="s">
        <v>45</v>
      </c>
      <c r="AF21" s="84">
        <v>4</v>
      </c>
      <c r="AG21" s="84" t="s">
        <v>45</v>
      </c>
      <c r="AH21" s="84" t="s">
        <v>45</v>
      </c>
      <c r="AI21" s="84">
        <v>1</v>
      </c>
      <c r="AJ21" s="84" t="s">
        <v>45</v>
      </c>
      <c r="AK21" s="84" t="s">
        <v>45</v>
      </c>
      <c r="AL21" s="84" t="s">
        <v>45</v>
      </c>
      <c r="AM21" s="84" t="s">
        <v>45</v>
      </c>
      <c r="AN21" s="84">
        <v>2</v>
      </c>
      <c r="AO21" s="84" t="s">
        <v>45</v>
      </c>
      <c r="AP21" s="84">
        <v>1</v>
      </c>
      <c r="AQ21" s="84" t="s">
        <v>45</v>
      </c>
      <c r="AR21" s="84" t="s">
        <v>45</v>
      </c>
      <c r="AS21" s="84" t="s">
        <v>45</v>
      </c>
      <c r="AT21" s="84">
        <v>2</v>
      </c>
      <c r="AU21" s="84" t="s">
        <v>45</v>
      </c>
      <c r="AV21" s="84" t="s">
        <v>45</v>
      </c>
      <c r="AW21" s="84" t="s">
        <v>45</v>
      </c>
      <c r="AX21" s="84" t="s">
        <v>45</v>
      </c>
      <c r="AY21" s="84" t="s">
        <v>45</v>
      </c>
      <c r="AZ21" s="84">
        <v>10</v>
      </c>
      <c r="BA21" s="84" t="s">
        <v>45</v>
      </c>
      <c r="BB21" s="84">
        <f>AZ21</f>
        <v>10</v>
      </c>
      <c r="BC21" s="84">
        <v>92</v>
      </c>
      <c r="BD21" s="84">
        <f>AA21+AD21+AZ21+BC21</f>
        <v>113</v>
      </c>
      <c r="BE21" s="84" t="s">
        <v>114</v>
      </c>
      <c r="BF21" s="84">
        <v>110</v>
      </c>
      <c r="BG21" s="84">
        <v>1168</v>
      </c>
      <c r="BH21" s="84" t="s">
        <v>45</v>
      </c>
      <c r="BI21" s="84" t="s">
        <v>45</v>
      </c>
      <c r="BJ21" s="84" t="s">
        <v>45</v>
      </c>
      <c r="BK21" s="84" t="s">
        <v>45</v>
      </c>
      <c r="BL21" s="90" t="s">
        <v>115</v>
      </c>
    </row>
    <row r="22" spans="1:64" ht="17.25" customHeight="1" x14ac:dyDescent="0.15">
      <c r="A22" s="88" t="s">
        <v>116</v>
      </c>
      <c r="B22" s="83" t="s">
        <v>117</v>
      </c>
      <c r="C22" s="89" t="s">
        <v>45</v>
      </c>
      <c r="D22" s="89" t="s">
        <v>45</v>
      </c>
      <c r="E22" s="84" t="s">
        <v>45</v>
      </c>
      <c r="F22" s="84" t="s">
        <v>45</v>
      </c>
      <c r="G22" s="84" t="s">
        <v>45</v>
      </c>
      <c r="H22" s="84" t="s">
        <v>45</v>
      </c>
      <c r="I22" s="84" t="s">
        <v>45</v>
      </c>
      <c r="J22" s="84" t="s">
        <v>45</v>
      </c>
      <c r="K22" s="84" t="s">
        <v>45</v>
      </c>
      <c r="L22" s="84">
        <v>1</v>
      </c>
      <c r="M22" s="84">
        <v>1</v>
      </c>
      <c r="N22" s="84">
        <v>2</v>
      </c>
      <c r="O22" s="84" t="s">
        <v>114</v>
      </c>
      <c r="P22" s="84" t="s">
        <v>45</v>
      </c>
      <c r="Q22" s="84" t="s">
        <v>45</v>
      </c>
      <c r="R22" s="84" t="s">
        <v>45</v>
      </c>
      <c r="S22" s="84" t="s">
        <v>45</v>
      </c>
      <c r="T22" s="84">
        <v>1</v>
      </c>
      <c r="U22" s="84" t="s">
        <v>45</v>
      </c>
      <c r="V22" s="84" t="s">
        <v>45</v>
      </c>
      <c r="W22" s="84" t="s">
        <v>45</v>
      </c>
      <c r="X22" s="84" t="s">
        <v>45</v>
      </c>
      <c r="Y22" s="84" t="s">
        <v>45</v>
      </c>
      <c r="Z22" s="84" t="s">
        <v>45</v>
      </c>
      <c r="AA22" s="84">
        <f>SUM(C22:Z22)</f>
        <v>5</v>
      </c>
      <c r="AB22" s="84" t="s">
        <v>114</v>
      </c>
      <c r="AC22" s="84">
        <f>AA22+1</f>
        <v>6</v>
      </c>
      <c r="AD22" s="84">
        <v>6</v>
      </c>
      <c r="AE22" s="84" t="s">
        <v>45</v>
      </c>
      <c r="AF22" s="84">
        <v>5</v>
      </c>
      <c r="AG22" s="84">
        <f>1</f>
        <v>1</v>
      </c>
      <c r="AH22" s="84" t="s">
        <v>45</v>
      </c>
      <c r="AI22" s="84" t="s">
        <v>45</v>
      </c>
      <c r="AJ22" s="84" t="s">
        <v>45</v>
      </c>
      <c r="AK22" s="84">
        <v>1</v>
      </c>
      <c r="AL22" s="84" t="s">
        <v>45</v>
      </c>
      <c r="AM22" s="84" t="s">
        <v>45</v>
      </c>
      <c r="AN22" s="84">
        <v>2</v>
      </c>
      <c r="AO22" s="84" t="s">
        <v>45</v>
      </c>
      <c r="AP22" s="84">
        <v>1</v>
      </c>
      <c r="AQ22" s="84" t="s">
        <v>45</v>
      </c>
      <c r="AR22" s="84">
        <v>5</v>
      </c>
      <c r="AS22" s="84" t="s">
        <v>45</v>
      </c>
      <c r="AT22" s="84">
        <v>1</v>
      </c>
      <c r="AU22" s="84" t="s">
        <v>45</v>
      </c>
      <c r="AV22" s="84" t="s">
        <v>45</v>
      </c>
      <c r="AW22" s="84" t="s">
        <v>45</v>
      </c>
      <c r="AX22" s="84" t="s">
        <v>45</v>
      </c>
      <c r="AY22" s="84" t="s">
        <v>45</v>
      </c>
      <c r="AZ22" s="84">
        <f>SUM(AE22:AY22)</f>
        <v>16</v>
      </c>
      <c r="BA22" s="84" t="s">
        <v>45</v>
      </c>
      <c r="BB22" s="84">
        <f>AZ22</f>
        <v>16</v>
      </c>
      <c r="BC22" s="84">
        <f>40+1</f>
        <v>41</v>
      </c>
      <c r="BD22" s="84">
        <f>SUM(AA22+AD22+AZ22+BC22)</f>
        <v>68</v>
      </c>
      <c r="BE22" s="84" t="s">
        <v>118</v>
      </c>
      <c r="BF22" s="84">
        <f>BD22+1</f>
        <v>69</v>
      </c>
      <c r="BG22" s="84">
        <v>459</v>
      </c>
      <c r="BH22" s="84" t="s">
        <v>45</v>
      </c>
      <c r="BI22" s="84" t="s">
        <v>45</v>
      </c>
      <c r="BJ22" s="84" t="s">
        <v>119</v>
      </c>
      <c r="BK22" s="84" t="s">
        <v>45</v>
      </c>
      <c r="BL22" s="90" t="s">
        <v>116</v>
      </c>
    </row>
    <row r="23" spans="1:64" ht="17.25" customHeight="1" x14ac:dyDescent="0.15">
      <c r="A23" s="88" t="s">
        <v>120</v>
      </c>
      <c r="B23" s="83" t="s">
        <v>121</v>
      </c>
      <c r="C23" s="89" t="s">
        <v>45</v>
      </c>
      <c r="D23" s="89" t="s">
        <v>45</v>
      </c>
      <c r="E23" s="84" t="s">
        <v>45</v>
      </c>
      <c r="F23" s="84" t="s">
        <v>45</v>
      </c>
      <c r="G23" s="84">
        <v>1</v>
      </c>
      <c r="H23" s="84" t="s">
        <v>45</v>
      </c>
      <c r="I23" s="84" t="s">
        <v>45</v>
      </c>
      <c r="J23" s="84" t="s">
        <v>45</v>
      </c>
      <c r="K23" s="84" t="s">
        <v>45</v>
      </c>
      <c r="L23" s="84" t="s">
        <v>45</v>
      </c>
      <c r="M23" s="84" t="s">
        <v>45</v>
      </c>
      <c r="N23" s="84" t="s">
        <v>45</v>
      </c>
      <c r="O23" s="84" t="s">
        <v>122</v>
      </c>
      <c r="P23" s="84" t="s">
        <v>45</v>
      </c>
      <c r="Q23" s="84" t="s">
        <v>45</v>
      </c>
      <c r="R23" s="84" t="s">
        <v>45</v>
      </c>
      <c r="S23" s="84" t="s">
        <v>45</v>
      </c>
      <c r="T23" s="84" t="s">
        <v>45</v>
      </c>
      <c r="U23" s="84" t="s">
        <v>45</v>
      </c>
      <c r="V23" s="84" t="s">
        <v>45</v>
      </c>
      <c r="W23" s="84" t="s">
        <v>45</v>
      </c>
      <c r="X23" s="84" t="s">
        <v>45</v>
      </c>
      <c r="Y23" s="84" t="s">
        <v>45</v>
      </c>
      <c r="Z23" s="84" t="s">
        <v>45</v>
      </c>
      <c r="AA23" s="84">
        <f>SUM(C23:Z23)</f>
        <v>1</v>
      </c>
      <c r="AB23" s="84" t="s">
        <v>122</v>
      </c>
      <c r="AC23" s="84">
        <f>AA23+1</f>
        <v>2</v>
      </c>
      <c r="AD23" s="84" t="s">
        <v>45</v>
      </c>
      <c r="AE23" s="84" t="s">
        <v>45</v>
      </c>
      <c r="AF23" s="84">
        <v>2</v>
      </c>
      <c r="AG23" s="84" t="s">
        <v>45</v>
      </c>
      <c r="AH23" s="84" t="s">
        <v>45</v>
      </c>
      <c r="AI23" s="84" t="s">
        <v>45</v>
      </c>
      <c r="AJ23" s="84" t="s">
        <v>45</v>
      </c>
      <c r="AK23" s="84" t="s">
        <v>45</v>
      </c>
      <c r="AL23" s="84" t="s">
        <v>45</v>
      </c>
      <c r="AM23" s="84" t="s">
        <v>45</v>
      </c>
      <c r="AN23" s="84" t="s">
        <v>45</v>
      </c>
      <c r="AO23" s="84" t="s">
        <v>45</v>
      </c>
      <c r="AP23" s="84" t="s">
        <v>45</v>
      </c>
      <c r="AQ23" s="84" t="s">
        <v>45</v>
      </c>
      <c r="AR23" s="84" t="s">
        <v>45</v>
      </c>
      <c r="AS23" s="84" t="s">
        <v>45</v>
      </c>
      <c r="AT23" s="84" t="s">
        <v>45</v>
      </c>
      <c r="AU23" s="84" t="s">
        <v>45</v>
      </c>
      <c r="AV23" s="84" t="s">
        <v>45</v>
      </c>
      <c r="AW23" s="84" t="s">
        <v>45</v>
      </c>
      <c r="AX23" s="84" t="s">
        <v>45</v>
      </c>
      <c r="AY23" s="84" t="s">
        <v>45</v>
      </c>
      <c r="AZ23" s="84">
        <f>SUM(AE23:AW23)</f>
        <v>2</v>
      </c>
      <c r="BA23" s="84" t="s">
        <v>45</v>
      </c>
      <c r="BB23" s="84">
        <f>AZ23</f>
        <v>2</v>
      </c>
      <c r="BC23" s="84">
        <f>20+1</f>
        <v>21</v>
      </c>
      <c r="BD23" s="84">
        <v>24</v>
      </c>
      <c r="BE23" s="84" t="s">
        <v>114</v>
      </c>
      <c r="BF23" s="84">
        <v>25</v>
      </c>
      <c r="BG23" s="84">
        <v>1037</v>
      </c>
      <c r="BH23" s="84" t="s">
        <v>45</v>
      </c>
      <c r="BI23" s="84" t="s">
        <v>45</v>
      </c>
      <c r="BJ23" s="84" t="s">
        <v>45</v>
      </c>
      <c r="BK23" s="84">
        <v>1</v>
      </c>
      <c r="BL23" s="90" t="s">
        <v>120</v>
      </c>
    </row>
    <row r="24" spans="1:64" ht="17.25" customHeight="1" x14ac:dyDescent="0.15">
      <c r="A24" s="88" t="s">
        <v>123</v>
      </c>
      <c r="B24" s="91" t="s">
        <v>124</v>
      </c>
      <c r="C24" s="89" t="s">
        <v>45</v>
      </c>
      <c r="D24" s="89" t="s">
        <v>45</v>
      </c>
      <c r="E24" s="84" t="s">
        <v>45</v>
      </c>
      <c r="F24" s="84" t="s">
        <v>45</v>
      </c>
      <c r="G24" s="84" t="s">
        <v>45</v>
      </c>
      <c r="H24" s="84" t="s">
        <v>45</v>
      </c>
      <c r="I24" s="84" t="s">
        <v>45</v>
      </c>
      <c r="J24" s="84" t="s">
        <v>45</v>
      </c>
      <c r="K24" s="84" t="s">
        <v>45</v>
      </c>
      <c r="L24" s="84" t="s">
        <v>45</v>
      </c>
      <c r="M24" s="84" t="s">
        <v>45</v>
      </c>
      <c r="N24" s="84" t="s">
        <v>45</v>
      </c>
      <c r="O24" s="84" t="s">
        <v>45</v>
      </c>
      <c r="P24" s="84" t="s">
        <v>45</v>
      </c>
      <c r="Q24" s="84" t="s">
        <v>45</v>
      </c>
      <c r="R24" s="84" t="s">
        <v>45</v>
      </c>
      <c r="S24" s="84" t="s">
        <v>45</v>
      </c>
      <c r="T24" s="84" t="s">
        <v>45</v>
      </c>
      <c r="U24" s="84" t="s">
        <v>45</v>
      </c>
      <c r="V24" s="84" t="s">
        <v>45</v>
      </c>
      <c r="W24" s="84" t="s">
        <v>45</v>
      </c>
      <c r="X24" s="84" t="s">
        <v>45</v>
      </c>
      <c r="Y24" s="84" t="s">
        <v>45</v>
      </c>
      <c r="Z24" s="84" t="s">
        <v>45</v>
      </c>
      <c r="AA24" s="84" t="s">
        <v>45</v>
      </c>
      <c r="AB24" s="84" t="s">
        <v>45</v>
      </c>
      <c r="AC24" s="84" t="s">
        <v>45</v>
      </c>
      <c r="AD24" s="84" t="s">
        <v>45</v>
      </c>
      <c r="AE24" s="84" t="s">
        <v>45</v>
      </c>
      <c r="AF24" s="84" t="s">
        <v>45</v>
      </c>
      <c r="AG24" s="84" t="s">
        <v>45</v>
      </c>
      <c r="AH24" s="84" t="s">
        <v>45</v>
      </c>
      <c r="AI24" s="84" t="s">
        <v>45</v>
      </c>
      <c r="AJ24" s="84" t="s">
        <v>45</v>
      </c>
      <c r="AK24" s="84" t="s">
        <v>45</v>
      </c>
      <c r="AL24" s="84" t="s">
        <v>45</v>
      </c>
      <c r="AM24" s="84" t="s">
        <v>45</v>
      </c>
      <c r="AN24" s="84" t="s">
        <v>45</v>
      </c>
      <c r="AO24" s="84" t="s">
        <v>45</v>
      </c>
      <c r="AP24" s="84" t="s">
        <v>45</v>
      </c>
      <c r="AQ24" s="84" t="s">
        <v>45</v>
      </c>
      <c r="AR24" s="84" t="s">
        <v>45</v>
      </c>
      <c r="AS24" s="84" t="s">
        <v>45</v>
      </c>
      <c r="AT24" s="84" t="s">
        <v>45</v>
      </c>
      <c r="AU24" s="84" t="s">
        <v>45</v>
      </c>
      <c r="AV24" s="84" t="s">
        <v>45</v>
      </c>
      <c r="AW24" s="84" t="s">
        <v>45</v>
      </c>
      <c r="AX24" s="84" t="s">
        <v>45</v>
      </c>
      <c r="AY24" s="84" t="s">
        <v>45</v>
      </c>
      <c r="AZ24" s="84" t="s">
        <v>45</v>
      </c>
      <c r="BA24" s="84" t="s">
        <v>45</v>
      </c>
      <c r="BB24" s="84" t="s">
        <v>45</v>
      </c>
      <c r="BC24" s="84">
        <f>9+2</f>
        <v>11</v>
      </c>
      <c r="BD24" s="84">
        <v>11</v>
      </c>
      <c r="BE24" s="84" t="s">
        <v>45</v>
      </c>
      <c r="BF24" s="84">
        <v>11</v>
      </c>
      <c r="BG24" s="84" t="s">
        <v>45</v>
      </c>
      <c r="BH24" s="84" t="s">
        <v>45</v>
      </c>
      <c r="BI24" s="84" t="s">
        <v>45</v>
      </c>
      <c r="BJ24" s="84" t="s">
        <v>45</v>
      </c>
      <c r="BK24" s="84" t="s">
        <v>45</v>
      </c>
      <c r="BL24" s="92" t="s">
        <v>123</v>
      </c>
    </row>
    <row r="25" spans="1:64" ht="17.25" customHeight="1" x14ac:dyDescent="0.15">
      <c r="A25" s="88" t="s">
        <v>125</v>
      </c>
      <c r="B25" s="83" t="s">
        <v>126</v>
      </c>
      <c r="C25" s="89" t="s">
        <v>45</v>
      </c>
      <c r="D25" s="89" t="s">
        <v>45</v>
      </c>
      <c r="E25" s="84" t="s">
        <v>45</v>
      </c>
      <c r="F25" s="84" t="s">
        <v>45</v>
      </c>
      <c r="G25" s="84">
        <v>4</v>
      </c>
      <c r="H25" s="84">
        <v>1</v>
      </c>
      <c r="I25" s="84" t="s">
        <v>45</v>
      </c>
      <c r="J25" s="84" t="s">
        <v>45</v>
      </c>
      <c r="K25" s="84" t="s">
        <v>45</v>
      </c>
      <c r="L25" s="84">
        <v>3</v>
      </c>
      <c r="M25" s="84" t="s">
        <v>45</v>
      </c>
      <c r="N25" s="84">
        <v>1</v>
      </c>
      <c r="O25" s="84" t="s">
        <v>127</v>
      </c>
      <c r="P25" s="84" t="s">
        <v>45</v>
      </c>
      <c r="Q25" s="84" t="s">
        <v>45</v>
      </c>
      <c r="R25" s="84" t="s">
        <v>45</v>
      </c>
      <c r="S25" s="84">
        <v>1</v>
      </c>
      <c r="T25" s="84" t="s">
        <v>45</v>
      </c>
      <c r="U25" s="84" t="s">
        <v>128</v>
      </c>
      <c r="V25" s="84" t="s">
        <v>45</v>
      </c>
      <c r="W25" s="84" t="s">
        <v>45</v>
      </c>
      <c r="X25" s="84" t="s">
        <v>45</v>
      </c>
      <c r="Y25" s="84" t="s">
        <v>45</v>
      </c>
      <c r="Z25" s="84">
        <v>1</v>
      </c>
      <c r="AA25" s="84">
        <f>SUM(C25:Z25)</f>
        <v>11</v>
      </c>
      <c r="AB25" s="84" t="s">
        <v>129</v>
      </c>
      <c r="AC25" s="84">
        <v>12</v>
      </c>
      <c r="AD25" s="84">
        <v>34</v>
      </c>
      <c r="AE25" s="84" t="s">
        <v>45</v>
      </c>
      <c r="AF25" s="84">
        <v>1</v>
      </c>
      <c r="AG25" s="84">
        <v>1</v>
      </c>
      <c r="AH25" s="84">
        <v>2</v>
      </c>
      <c r="AI25" s="84" t="s">
        <v>45</v>
      </c>
      <c r="AJ25" s="84" t="s">
        <v>45</v>
      </c>
      <c r="AK25" s="84" t="s">
        <v>45</v>
      </c>
      <c r="AL25" s="84" t="s">
        <v>45</v>
      </c>
      <c r="AM25" s="84" t="s">
        <v>45</v>
      </c>
      <c r="AN25" s="84">
        <v>2</v>
      </c>
      <c r="AO25" s="84" t="s">
        <v>45</v>
      </c>
      <c r="AP25" s="84">
        <v>2</v>
      </c>
      <c r="AQ25" s="84" t="s">
        <v>45</v>
      </c>
      <c r="AR25" s="84" t="s">
        <v>45</v>
      </c>
      <c r="AS25" s="84" t="s">
        <v>45</v>
      </c>
      <c r="AT25" s="84">
        <v>2</v>
      </c>
      <c r="AU25" s="84" t="s">
        <v>45</v>
      </c>
      <c r="AV25" s="84" t="s">
        <v>45</v>
      </c>
      <c r="AW25" s="84" t="s">
        <v>45</v>
      </c>
      <c r="AX25" s="84" t="s">
        <v>45</v>
      </c>
      <c r="AY25" s="84" t="s">
        <v>45</v>
      </c>
      <c r="AZ25" s="84">
        <f>SUM(AE25:AY25)</f>
        <v>10</v>
      </c>
      <c r="BA25" s="84" t="s">
        <v>45</v>
      </c>
      <c r="BB25" s="84">
        <f>AZ25</f>
        <v>10</v>
      </c>
      <c r="BC25" s="84">
        <v>23</v>
      </c>
      <c r="BD25" s="84">
        <f>SUM(AA25+AD25+AZ25+BC25)</f>
        <v>78</v>
      </c>
      <c r="BE25" s="84" t="s">
        <v>130</v>
      </c>
      <c r="BF25" s="84">
        <v>78</v>
      </c>
      <c r="BG25" s="84">
        <v>929</v>
      </c>
      <c r="BH25" s="84" t="s">
        <v>45</v>
      </c>
      <c r="BI25" s="84" t="s">
        <v>45</v>
      </c>
      <c r="BJ25" s="84" t="s">
        <v>131</v>
      </c>
      <c r="BK25" s="84" t="s">
        <v>45</v>
      </c>
      <c r="BL25" s="90" t="s">
        <v>125</v>
      </c>
    </row>
    <row r="26" spans="1:64" ht="8.25" customHeight="1" x14ac:dyDescent="0.15">
      <c r="A26" s="88"/>
      <c r="B26" s="83"/>
      <c r="C26" s="89"/>
      <c r="D26" s="89"/>
      <c r="E26" s="89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90"/>
    </row>
    <row r="27" spans="1:64" ht="17.25" customHeight="1" x14ac:dyDescent="0.15">
      <c r="A27" s="88" t="s">
        <v>132</v>
      </c>
      <c r="B27" s="83" t="s">
        <v>133</v>
      </c>
      <c r="C27" s="89" t="s">
        <v>45</v>
      </c>
      <c r="D27" s="89" t="s">
        <v>45</v>
      </c>
      <c r="E27" s="84" t="s">
        <v>45</v>
      </c>
      <c r="F27" s="84" t="s">
        <v>45</v>
      </c>
      <c r="G27" s="84" t="s">
        <v>45</v>
      </c>
      <c r="H27" s="84" t="s">
        <v>45</v>
      </c>
      <c r="I27" s="84" t="s">
        <v>45</v>
      </c>
      <c r="J27" s="84">
        <v>1</v>
      </c>
      <c r="K27" s="84" t="s">
        <v>45</v>
      </c>
      <c r="L27" s="84" t="s">
        <v>45</v>
      </c>
      <c r="M27" s="84" t="s">
        <v>45</v>
      </c>
      <c r="N27" s="84" t="s">
        <v>45</v>
      </c>
      <c r="O27" s="84" t="s">
        <v>45</v>
      </c>
      <c r="P27" s="84" t="s">
        <v>45</v>
      </c>
      <c r="Q27" s="84" t="s">
        <v>45</v>
      </c>
      <c r="R27" s="84" t="s">
        <v>45</v>
      </c>
      <c r="S27" s="84" t="s">
        <v>45</v>
      </c>
      <c r="T27" s="84" t="s">
        <v>45</v>
      </c>
      <c r="U27" s="84" t="s">
        <v>45</v>
      </c>
      <c r="V27" s="84" t="s">
        <v>45</v>
      </c>
      <c r="W27" s="84" t="s">
        <v>45</v>
      </c>
      <c r="X27" s="84" t="s">
        <v>45</v>
      </c>
      <c r="Y27" s="84" t="s">
        <v>45</v>
      </c>
      <c r="Z27" s="84" t="s">
        <v>45</v>
      </c>
      <c r="AA27" s="84">
        <v>1</v>
      </c>
      <c r="AB27" s="84" t="s">
        <v>45</v>
      </c>
      <c r="AC27" s="84">
        <f>AA27</f>
        <v>1</v>
      </c>
      <c r="AD27" s="84" t="s">
        <v>45</v>
      </c>
      <c r="AE27" s="84" t="s">
        <v>45</v>
      </c>
      <c r="AF27" s="84" t="s">
        <v>45</v>
      </c>
      <c r="AG27" s="84" t="s">
        <v>45</v>
      </c>
      <c r="AH27" s="84" t="s">
        <v>45</v>
      </c>
      <c r="AI27" s="84" t="s">
        <v>45</v>
      </c>
      <c r="AJ27" s="84" t="s">
        <v>45</v>
      </c>
      <c r="AK27" s="84" t="s">
        <v>45</v>
      </c>
      <c r="AL27" s="84">
        <v>1</v>
      </c>
      <c r="AM27" s="84" t="s">
        <v>70</v>
      </c>
      <c r="AN27" s="84">
        <v>1</v>
      </c>
      <c r="AO27" s="84" t="s">
        <v>45</v>
      </c>
      <c r="AP27" s="84">
        <v>1</v>
      </c>
      <c r="AQ27" s="84" t="s">
        <v>45</v>
      </c>
      <c r="AR27" s="84">
        <v>4</v>
      </c>
      <c r="AS27" s="84" t="s">
        <v>45</v>
      </c>
      <c r="AT27" s="84">
        <v>2</v>
      </c>
      <c r="AU27" s="84" t="s">
        <v>45</v>
      </c>
      <c r="AV27" s="84" t="s">
        <v>45</v>
      </c>
      <c r="AW27" s="84" t="s">
        <v>45</v>
      </c>
      <c r="AX27" s="84" t="s">
        <v>45</v>
      </c>
      <c r="AY27" s="84" t="s">
        <v>45</v>
      </c>
      <c r="AZ27" s="84">
        <f>SUM(AE27:AW27)</f>
        <v>9</v>
      </c>
      <c r="BA27" s="84" t="s">
        <v>70</v>
      </c>
      <c r="BB27" s="84">
        <v>10</v>
      </c>
      <c r="BC27" s="84">
        <v>25</v>
      </c>
      <c r="BD27" s="84">
        <v>35</v>
      </c>
      <c r="BE27" s="84" t="s">
        <v>70</v>
      </c>
      <c r="BF27" s="84">
        <v>36</v>
      </c>
      <c r="BG27" s="84">
        <v>1116</v>
      </c>
      <c r="BH27" s="84" t="s">
        <v>45</v>
      </c>
      <c r="BI27" s="84" t="s">
        <v>134</v>
      </c>
      <c r="BJ27" s="84" t="s">
        <v>45</v>
      </c>
      <c r="BK27" s="84">
        <v>1</v>
      </c>
      <c r="BL27" s="90" t="s">
        <v>135</v>
      </c>
    </row>
    <row r="28" spans="1:64" ht="17.25" customHeight="1" x14ac:dyDescent="0.15">
      <c r="A28" s="88" t="s">
        <v>136</v>
      </c>
      <c r="B28" s="83" t="s">
        <v>137</v>
      </c>
      <c r="C28" s="89" t="s">
        <v>45</v>
      </c>
      <c r="D28" s="89" t="s">
        <v>45</v>
      </c>
      <c r="E28" s="84" t="s">
        <v>45</v>
      </c>
      <c r="F28" s="84" t="s">
        <v>45</v>
      </c>
      <c r="G28" s="84" t="s">
        <v>45</v>
      </c>
      <c r="H28" s="84" t="s">
        <v>45</v>
      </c>
      <c r="I28" s="84" t="s">
        <v>45</v>
      </c>
      <c r="J28" s="84">
        <v>1</v>
      </c>
      <c r="K28" s="84" t="s">
        <v>45</v>
      </c>
      <c r="L28" s="84" t="s">
        <v>45</v>
      </c>
      <c r="M28" s="84" t="s">
        <v>45</v>
      </c>
      <c r="N28" s="84" t="s">
        <v>45</v>
      </c>
      <c r="O28" s="84" t="s">
        <v>45</v>
      </c>
      <c r="P28" s="84" t="s">
        <v>45</v>
      </c>
      <c r="Q28" s="84" t="s">
        <v>45</v>
      </c>
      <c r="R28" s="84" t="s">
        <v>45</v>
      </c>
      <c r="S28" s="84" t="s">
        <v>45</v>
      </c>
      <c r="T28" s="84" t="s">
        <v>45</v>
      </c>
      <c r="U28" s="84" t="s">
        <v>45</v>
      </c>
      <c r="V28" s="84" t="s">
        <v>45</v>
      </c>
      <c r="W28" s="84" t="s">
        <v>45</v>
      </c>
      <c r="X28" s="84" t="s">
        <v>45</v>
      </c>
      <c r="Y28" s="84" t="s">
        <v>45</v>
      </c>
      <c r="Z28" s="84" t="s">
        <v>45</v>
      </c>
      <c r="AA28" s="84">
        <v>1</v>
      </c>
      <c r="AB28" s="84" t="s">
        <v>45</v>
      </c>
      <c r="AC28" s="84">
        <v>1</v>
      </c>
      <c r="AD28" s="84">
        <v>8</v>
      </c>
      <c r="AE28" s="84" t="s">
        <v>45</v>
      </c>
      <c r="AF28" s="84" t="s">
        <v>45</v>
      </c>
      <c r="AG28" s="84" t="s">
        <v>45</v>
      </c>
      <c r="AH28" s="84" t="s">
        <v>45</v>
      </c>
      <c r="AI28" s="84" t="s">
        <v>45</v>
      </c>
      <c r="AJ28" s="84" t="s">
        <v>45</v>
      </c>
      <c r="AK28" s="84" t="s">
        <v>45</v>
      </c>
      <c r="AL28" s="84" t="s">
        <v>45</v>
      </c>
      <c r="AM28" s="84" t="s">
        <v>45</v>
      </c>
      <c r="AN28" s="84" t="s">
        <v>45</v>
      </c>
      <c r="AO28" s="84" t="s">
        <v>45</v>
      </c>
      <c r="AP28" s="84" t="s">
        <v>45</v>
      </c>
      <c r="AQ28" s="84" t="s">
        <v>45</v>
      </c>
      <c r="AR28" s="84" t="s">
        <v>45</v>
      </c>
      <c r="AS28" s="84" t="s">
        <v>45</v>
      </c>
      <c r="AT28" s="84">
        <v>1</v>
      </c>
      <c r="AU28" s="84" t="s">
        <v>45</v>
      </c>
      <c r="AV28" s="84" t="s">
        <v>45</v>
      </c>
      <c r="AW28" s="84" t="s">
        <v>45</v>
      </c>
      <c r="AX28" s="84" t="s">
        <v>45</v>
      </c>
      <c r="AY28" s="84" t="s">
        <v>45</v>
      </c>
      <c r="AZ28" s="84">
        <f>SUM(AE28:AY28)</f>
        <v>1</v>
      </c>
      <c r="BA28" s="84" t="s">
        <v>45</v>
      </c>
      <c r="BB28" s="84">
        <v>1</v>
      </c>
      <c r="BC28" s="84">
        <v>12</v>
      </c>
      <c r="BD28" s="84">
        <f>SUM(AA28+AD28+AZ28+BC28)</f>
        <v>22</v>
      </c>
      <c r="BE28" s="84" t="s">
        <v>45</v>
      </c>
      <c r="BF28" s="84">
        <v>22</v>
      </c>
      <c r="BG28" s="84">
        <v>608</v>
      </c>
      <c r="BH28" s="84" t="s">
        <v>45</v>
      </c>
      <c r="BI28" s="84" t="s">
        <v>134</v>
      </c>
      <c r="BJ28" s="84" t="s">
        <v>45</v>
      </c>
      <c r="BK28" s="84" t="s">
        <v>45</v>
      </c>
      <c r="BL28" s="90" t="s">
        <v>136</v>
      </c>
    </row>
    <row r="29" spans="1:64" ht="17.25" customHeight="1" x14ac:dyDescent="0.15">
      <c r="A29" s="88" t="s">
        <v>138</v>
      </c>
      <c r="B29" s="83" t="s">
        <v>139</v>
      </c>
      <c r="C29" s="89" t="s">
        <v>45</v>
      </c>
      <c r="D29" s="89" t="s">
        <v>45</v>
      </c>
      <c r="E29" s="84" t="s">
        <v>45</v>
      </c>
      <c r="F29" s="84" t="s">
        <v>45</v>
      </c>
      <c r="G29" s="84" t="s">
        <v>45</v>
      </c>
      <c r="H29" s="84" t="s">
        <v>45</v>
      </c>
      <c r="I29" s="84" t="s">
        <v>45</v>
      </c>
      <c r="J29" s="84" t="s">
        <v>45</v>
      </c>
      <c r="K29" s="84" t="s">
        <v>45</v>
      </c>
      <c r="L29" s="84" t="s">
        <v>45</v>
      </c>
      <c r="M29" s="84" t="s">
        <v>45</v>
      </c>
      <c r="N29" s="84" t="s">
        <v>45</v>
      </c>
      <c r="O29" s="84" t="s">
        <v>45</v>
      </c>
      <c r="P29" s="84" t="s">
        <v>45</v>
      </c>
      <c r="Q29" s="84" t="s">
        <v>45</v>
      </c>
      <c r="R29" s="84" t="s">
        <v>45</v>
      </c>
      <c r="S29" s="84" t="s">
        <v>45</v>
      </c>
      <c r="T29" s="84">
        <v>1</v>
      </c>
      <c r="U29" s="84" t="s">
        <v>45</v>
      </c>
      <c r="V29" s="84" t="s">
        <v>45</v>
      </c>
      <c r="W29" s="84" t="s">
        <v>45</v>
      </c>
      <c r="X29" s="84" t="s">
        <v>45</v>
      </c>
      <c r="Y29" s="84" t="s">
        <v>45</v>
      </c>
      <c r="Z29" s="84" t="s">
        <v>45</v>
      </c>
      <c r="AA29" s="84">
        <f>SUM(C29:Z29)</f>
        <v>1</v>
      </c>
      <c r="AB29" s="84" t="s">
        <v>45</v>
      </c>
      <c r="AC29" s="84">
        <f>AA29</f>
        <v>1</v>
      </c>
      <c r="AD29" s="84">
        <v>2</v>
      </c>
      <c r="AE29" s="84" t="s">
        <v>45</v>
      </c>
      <c r="AF29" s="84">
        <v>1</v>
      </c>
      <c r="AG29" s="84" t="s">
        <v>45</v>
      </c>
      <c r="AH29" s="84" t="s">
        <v>45</v>
      </c>
      <c r="AI29" s="84" t="s">
        <v>45</v>
      </c>
      <c r="AJ29" s="84" t="s">
        <v>45</v>
      </c>
      <c r="AK29" s="84" t="s">
        <v>45</v>
      </c>
      <c r="AL29" s="84" t="s">
        <v>45</v>
      </c>
      <c r="AM29" s="84" t="s">
        <v>45</v>
      </c>
      <c r="AN29" s="84">
        <v>2</v>
      </c>
      <c r="AO29" s="84" t="s">
        <v>45</v>
      </c>
      <c r="AP29" s="84" t="s">
        <v>45</v>
      </c>
      <c r="AQ29" s="84" t="s">
        <v>45</v>
      </c>
      <c r="AR29" s="84">
        <v>4</v>
      </c>
      <c r="AS29" s="84" t="s">
        <v>45</v>
      </c>
      <c r="AT29" s="84">
        <v>1</v>
      </c>
      <c r="AU29" s="84" t="s">
        <v>45</v>
      </c>
      <c r="AV29" s="84" t="s">
        <v>45</v>
      </c>
      <c r="AW29" s="84" t="s">
        <v>45</v>
      </c>
      <c r="AX29" s="84" t="s">
        <v>45</v>
      </c>
      <c r="AY29" s="84" t="s">
        <v>45</v>
      </c>
      <c r="AZ29" s="84">
        <f>SUM(AE29:AY29)</f>
        <v>8</v>
      </c>
      <c r="BA29" s="84" t="s">
        <v>45</v>
      </c>
      <c r="BB29" s="84">
        <v>7</v>
      </c>
      <c r="BC29" s="84">
        <f>5+1</f>
        <v>6</v>
      </c>
      <c r="BD29" s="84">
        <f>SUM(AA29+AD29+AZ29+BC29)</f>
        <v>17</v>
      </c>
      <c r="BE29" s="84" t="s">
        <v>45</v>
      </c>
      <c r="BF29" s="84">
        <v>16</v>
      </c>
      <c r="BG29" s="84">
        <v>415</v>
      </c>
      <c r="BH29" s="84" t="s">
        <v>45</v>
      </c>
      <c r="BI29" s="84" t="s">
        <v>45</v>
      </c>
      <c r="BJ29" s="84" t="s">
        <v>45</v>
      </c>
      <c r="BK29" s="84" t="s">
        <v>45</v>
      </c>
      <c r="BL29" s="90" t="s">
        <v>138</v>
      </c>
    </row>
    <row r="30" spans="1:64" ht="17.25" customHeight="1" x14ac:dyDescent="0.15">
      <c r="A30" s="88" t="s">
        <v>140</v>
      </c>
      <c r="B30" s="83" t="s">
        <v>141</v>
      </c>
      <c r="C30" s="89" t="s">
        <v>45</v>
      </c>
      <c r="D30" s="89" t="s">
        <v>45</v>
      </c>
      <c r="E30" s="84" t="s">
        <v>45</v>
      </c>
      <c r="F30" s="84" t="s">
        <v>45</v>
      </c>
      <c r="G30" s="84">
        <v>3</v>
      </c>
      <c r="H30" s="84" t="s">
        <v>45</v>
      </c>
      <c r="I30" s="84" t="s">
        <v>45</v>
      </c>
      <c r="J30" s="84" t="s">
        <v>45</v>
      </c>
      <c r="K30" s="84" t="s">
        <v>45</v>
      </c>
      <c r="L30" s="84" t="s">
        <v>45</v>
      </c>
      <c r="M30" s="84" t="s">
        <v>45</v>
      </c>
      <c r="N30" s="84" t="s">
        <v>45</v>
      </c>
      <c r="O30" s="84" t="s">
        <v>45</v>
      </c>
      <c r="P30" s="84" t="s">
        <v>45</v>
      </c>
      <c r="Q30" s="84" t="s">
        <v>45</v>
      </c>
      <c r="R30" s="84" t="s">
        <v>45</v>
      </c>
      <c r="S30" s="84" t="s">
        <v>45</v>
      </c>
      <c r="T30" s="84" t="s">
        <v>45</v>
      </c>
      <c r="U30" s="84" t="s">
        <v>45</v>
      </c>
      <c r="V30" s="84" t="s">
        <v>45</v>
      </c>
      <c r="W30" s="84" t="s">
        <v>45</v>
      </c>
      <c r="X30" s="84" t="s">
        <v>45</v>
      </c>
      <c r="Y30" s="84" t="s">
        <v>45</v>
      </c>
      <c r="Z30" s="84" t="s">
        <v>45</v>
      </c>
      <c r="AA30" s="84">
        <f>SUM(C30:Z30)</f>
        <v>3</v>
      </c>
      <c r="AB30" s="84" t="s">
        <v>45</v>
      </c>
      <c r="AC30" s="84">
        <f>AA30</f>
        <v>3</v>
      </c>
      <c r="AD30" s="84">
        <v>1</v>
      </c>
      <c r="AE30" s="84" t="s">
        <v>45</v>
      </c>
      <c r="AF30" s="84" t="s">
        <v>45</v>
      </c>
      <c r="AG30" s="84" t="s">
        <v>45</v>
      </c>
      <c r="AH30" s="84" t="s">
        <v>45</v>
      </c>
      <c r="AI30" s="84" t="s">
        <v>45</v>
      </c>
      <c r="AJ30" s="84" t="s">
        <v>45</v>
      </c>
      <c r="AK30" s="84" t="s">
        <v>45</v>
      </c>
      <c r="AL30" s="84" t="s">
        <v>45</v>
      </c>
      <c r="AM30" s="84" t="s">
        <v>45</v>
      </c>
      <c r="AN30" s="84" t="s">
        <v>45</v>
      </c>
      <c r="AO30" s="84" t="s">
        <v>45</v>
      </c>
      <c r="AP30" s="84" t="s">
        <v>45</v>
      </c>
      <c r="AQ30" s="84" t="s">
        <v>45</v>
      </c>
      <c r="AR30" s="84">
        <v>3</v>
      </c>
      <c r="AS30" s="84" t="s">
        <v>45</v>
      </c>
      <c r="AT30" s="84" t="s">
        <v>45</v>
      </c>
      <c r="AU30" s="84" t="s">
        <v>45</v>
      </c>
      <c r="AV30" s="84" t="s">
        <v>45</v>
      </c>
      <c r="AW30" s="84" t="s">
        <v>45</v>
      </c>
      <c r="AX30" s="84" t="s">
        <v>45</v>
      </c>
      <c r="AY30" s="84" t="s">
        <v>45</v>
      </c>
      <c r="AZ30" s="84">
        <f>SUM(AE30:AY30)</f>
        <v>3</v>
      </c>
      <c r="BA30" s="84" t="s">
        <v>45</v>
      </c>
      <c r="BB30" s="84">
        <f>AZ30</f>
        <v>3</v>
      </c>
      <c r="BC30" s="84">
        <v>3</v>
      </c>
      <c r="BD30" s="84">
        <f>SUM(AA30+AD30+AZ30+BC30)</f>
        <v>10</v>
      </c>
      <c r="BE30" s="84" t="s">
        <v>45</v>
      </c>
      <c r="BF30" s="84">
        <f>BD30</f>
        <v>10</v>
      </c>
      <c r="BG30" s="84">
        <v>121</v>
      </c>
      <c r="BH30" s="84" t="s">
        <v>45</v>
      </c>
      <c r="BI30" s="84" t="s">
        <v>45</v>
      </c>
      <c r="BJ30" s="84" t="s">
        <v>45</v>
      </c>
      <c r="BK30" s="84" t="s">
        <v>45</v>
      </c>
      <c r="BL30" s="90" t="s">
        <v>140</v>
      </c>
    </row>
    <row r="31" spans="1:64" ht="17.25" customHeight="1" x14ac:dyDescent="0.15">
      <c r="A31" s="88" t="s">
        <v>142</v>
      </c>
      <c r="B31" s="83" t="s">
        <v>143</v>
      </c>
      <c r="C31" s="89" t="s">
        <v>45</v>
      </c>
      <c r="D31" s="89" t="s">
        <v>45</v>
      </c>
      <c r="E31" s="84" t="s">
        <v>45</v>
      </c>
      <c r="F31" s="84" t="s">
        <v>45</v>
      </c>
      <c r="G31" s="84" t="s">
        <v>45</v>
      </c>
      <c r="H31" s="84" t="s">
        <v>45</v>
      </c>
      <c r="I31" s="84" t="s">
        <v>45</v>
      </c>
      <c r="J31" s="84" t="s">
        <v>45</v>
      </c>
      <c r="K31" s="84" t="s">
        <v>45</v>
      </c>
      <c r="L31" s="84" t="s">
        <v>45</v>
      </c>
      <c r="M31" s="84" t="s">
        <v>45</v>
      </c>
      <c r="N31" s="84" t="s">
        <v>45</v>
      </c>
      <c r="O31" s="84" t="s">
        <v>45</v>
      </c>
      <c r="P31" s="84" t="s">
        <v>45</v>
      </c>
      <c r="Q31" s="84" t="s">
        <v>45</v>
      </c>
      <c r="R31" s="84" t="s">
        <v>45</v>
      </c>
      <c r="S31" s="84" t="s">
        <v>45</v>
      </c>
      <c r="T31" s="84" t="s">
        <v>45</v>
      </c>
      <c r="U31" s="84" t="s">
        <v>45</v>
      </c>
      <c r="V31" s="84" t="s">
        <v>45</v>
      </c>
      <c r="W31" s="84" t="s">
        <v>45</v>
      </c>
      <c r="X31" s="84" t="s">
        <v>45</v>
      </c>
      <c r="Y31" s="84" t="s">
        <v>45</v>
      </c>
      <c r="Z31" s="84" t="s">
        <v>45</v>
      </c>
      <c r="AA31" s="84" t="s">
        <v>45</v>
      </c>
      <c r="AB31" s="84" t="s">
        <v>45</v>
      </c>
      <c r="AC31" s="84" t="s">
        <v>45</v>
      </c>
      <c r="AD31" s="84">
        <v>1</v>
      </c>
      <c r="AE31" s="84" t="s">
        <v>45</v>
      </c>
      <c r="AF31" s="84" t="s">
        <v>45</v>
      </c>
      <c r="AG31" s="84" t="s">
        <v>45</v>
      </c>
      <c r="AH31" s="84" t="s">
        <v>45</v>
      </c>
      <c r="AI31" s="84">
        <v>1</v>
      </c>
      <c r="AJ31" s="84" t="s">
        <v>45</v>
      </c>
      <c r="AK31" s="84" t="s">
        <v>45</v>
      </c>
      <c r="AL31" s="84" t="s">
        <v>45</v>
      </c>
      <c r="AM31" s="84" t="s">
        <v>45</v>
      </c>
      <c r="AN31" s="84" t="s">
        <v>45</v>
      </c>
      <c r="AO31" s="84" t="s">
        <v>45</v>
      </c>
      <c r="AP31" s="84" t="s">
        <v>45</v>
      </c>
      <c r="AQ31" s="84" t="s">
        <v>45</v>
      </c>
      <c r="AR31" s="84">
        <v>5</v>
      </c>
      <c r="AS31" s="84" t="s">
        <v>45</v>
      </c>
      <c r="AT31" s="84">
        <v>2</v>
      </c>
      <c r="AU31" s="84" t="s">
        <v>45</v>
      </c>
      <c r="AV31" s="84" t="s">
        <v>45</v>
      </c>
      <c r="AW31" s="84" t="s">
        <v>45</v>
      </c>
      <c r="AX31" s="84" t="s">
        <v>45</v>
      </c>
      <c r="AY31" s="84" t="s">
        <v>45</v>
      </c>
      <c r="AZ31" s="84">
        <f>SUM(AE31:AY31)</f>
        <v>8</v>
      </c>
      <c r="BA31" s="84" t="s">
        <v>45</v>
      </c>
      <c r="BB31" s="84">
        <f>AZ31</f>
        <v>8</v>
      </c>
      <c r="BC31" s="84">
        <v>21</v>
      </c>
      <c r="BD31" s="84">
        <v>30</v>
      </c>
      <c r="BE31" s="84" t="s">
        <v>45</v>
      </c>
      <c r="BF31" s="84">
        <v>30</v>
      </c>
      <c r="BG31" s="84">
        <v>136</v>
      </c>
      <c r="BH31" s="84" t="s">
        <v>45</v>
      </c>
      <c r="BI31" s="84" t="s">
        <v>45</v>
      </c>
      <c r="BJ31" s="84" t="s">
        <v>45</v>
      </c>
      <c r="BK31" s="84" t="s">
        <v>45</v>
      </c>
      <c r="BL31" s="90" t="s">
        <v>142</v>
      </c>
    </row>
    <row r="32" spans="1:64" ht="8.25" customHeight="1" x14ac:dyDescent="0.15">
      <c r="A32" s="88"/>
      <c r="B32" s="83"/>
      <c r="C32" s="89"/>
      <c r="D32" s="89"/>
      <c r="E32" s="89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90"/>
    </row>
    <row r="33" spans="1:64" ht="17.25" customHeight="1" x14ac:dyDescent="0.15">
      <c r="A33" s="88" t="s">
        <v>144</v>
      </c>
      <c r="B33" s="83" t="s">
        <v>145</v>
      </c>
      <c r="C33" s="89" t="s">
        <v>45</v>
      </c>
      <c r="D33" s="89" t="s">
        <v>45</v>
      </c>
      <c r="E33" s="84" t="s">
        <v>45</v>
      </c>
      <c r="F33" s="84" t="s">
        <v>45</v>
      </c>
      <c r="G33" s="84" t="s">
        <v>45</v>
      </c>
      <c r="H33" s="84" t="s">
        <v>45</v>
      </c>
      <c r="I33" s="84" t="s">
        <v>45</v>
      </c>
      <c r="J33" s="84" t="s">
        <v>45</v>
      </c>
      <c r="K33" s="84" t="s">
        <v>45</v>
      </c>
      <c r="L33" s="84" t="s">
        <v>45</v>
      </c>
      <c r="M33" s="84" t="s">
        <v>45</v>
      </c>
      <c r="N33" s="84" t="s">
        <v>45</v>
      </c>
      <c r="O33" s="84" t="s">
        <v>45</v>
      </c>
      <c r="P33" s="84" t="s">
        <v>45</v>
      </c>
      <c r="Q33" s="84" t="s">
        <v>45</v>
      </c>
      <c r="R33" s="84" t="s">
        <v>45</v>
      </c>
      <c r="S33" s="84" t="s">
        <v>45</v>
      </c>
      <c r="T33" s="84" t="s">
        <v>45</v>
      </c>
      <c r="U33" s="84" t="s">
        <v>45</v>
      </c>
      <c r="V33" s="84" t="s">
        <v>45</v>
      </c>
      <c r="W33" s="84" t="s">
        <v>45</v>
      </c>
      <c r="X33" s="84" t="s">
        <v>45</v>
      </c>
      <c r="Y33" s="84" t="s">
        <v>45</v>
      </c>
      <c r="Z33" s="84" t="s">
        <v>45</v>
      </c>
      <c r="AA33" s="84" t="s">
        <v>45</v>
      </c>
      <c r="AB33" s="84" t="s">
        <v>45</v>
      </c>
      <c r="AC33" s="84" t="s">
        <v>45</v>
      </c>
      <c r="AD33" s="84" t="s">
        <v>45</v>
      </c>
      <c r="AE33" s="84" t="s">
        <v>45</v>
      </c>
      <c r="AF33" s="84" t="s">
        <v>45</v>
      </c>
      <c r="AG33" s="84" t="s">
        <v>45</v>
      </c>
      <c r="AH33" s="84" t="s">
        <v>45</v>
      </c>
      <c r="AI33" s="84" t="s">
        <v>45</v>
      </c>
      <c r="AJ33" s="84" t="s">
        <v>45</v>
      </c>
      <c r="AK33" s="84" t="s">
        <v>45</v>
      </c>
      <c r="AL33" s="84" t="s">
        <v>45</v>
      </c>
      <c r="AM33" s="84" t="s">
        <v>45</v>
      </c>
      <c r="AN33" s="84" t="s">
        <v>45</v>
      </c>
      <c r="AO33" s="84" t="s">
        <v>45</v>
      </c>
      <c r="AP33" s="84" t="s">
        <v>45</v>
      </c>
      <c r="AQ33" s="84" t="s">
        <v>45</v>
      </c>
      <c r="AR33" s="84" t="s">
        <v>45</v>
      </c>
      <c r="AS33" s="84" t="s">
        <v>45</v>
      </c>
      <c r="AT33" s="84" t="s">
        <v>45</v>
      </c>
      <c r="AU33" s="84" t="s">
        <v>45</v>
      </c>
      <c r="AV33" s="84" t="s">
        <v>45</v>
      </c>
      <c r="AW33" s="84" t="s">
        <v>45</v>
      </c>
      <c r="AX33" s="84" t="s">
        <v>45</v>
      </c>
      <c r="AY33" s="84" t="s">
        <v>45</v>
      </c>
      <c r="AZ33" s="84" t="s">
        <v>45</v>
      </c>
      <c r="BA33" s="84" t="s">
        <v>45</v>
      </c>
      <c r="BB33" s="84" t="s">
        <v>45</v>
      </c>
      <c r="BC33" s="84" t="s">
        <v>45</v>
      </c>
      <c r="BD33" s="84" t="s">
        <v>45</v>
      </c>
      <c r="BE33" s="84" t="s">
        <v>45</v>
      </c>
      <c r="BF33" s="84" t="s">
        <v>45</v>
      </c>
      <c r="BG33" s="84" t="s">
        <v>45</v>
      </c>
      <c r="BH33" s="84">
        <v>3</v>
      </c>
      <c r="BI33" s="84" t="s">
        <v>45</v>
      </c>
      <c r="BJ33" s="84" t="s">
        <v>45</v>
      </c>
      <c r="BK33" s="84" t="s">
        <v>45</v>
      </c>
      <c r="BL33" s="90" t="s">
        <v>146</v>
      </c>
    </row>
    <row r="34" spans="1:64" ht="17.25" customHeight="1" x14ac:dyDescent="0.15">
      <c r="A34" s="88" t="s">
        <v>147</v>
      </c>
      <c r="B34" s="93" t="s">
        <v>148</v>
      </c>
      <c r="C34" s="89" t="s">
        <v>45</v>
      </c>
      <c r="D34" s="89" t="s">
        <v>45</v>
      </c>
      <c r="E34" s="84" t="s">
        <v>45</v>
      </c>
      <c r="F34" s="84" t="s">
        <v>45</v>
      </c>
      <c r="G34" s="84" t="s">
        <v>45</v>
      </c>
      <c r="H34" s="84" t="s">
        <v>45</v>
      </c>
      <c r="I34" s="84" t="s">
        <v>45</v>
      </c>
      <c r="J34" s="84" t="s">
        <v>45</v>
      </c>
      <c r="K34" s="84" t="s">
        <v>45</v>
      </c>
      <c r="L34" s="84" t="s">
        <v>45</v>
      </c>
      <c r="M34" s="84" t="s">
        <v>45</v>
      </c>
      <c r="N34" s="84" t="s">
        <v>45</v>
      </c>
      <c r="O34" s="84" t="s">
        <v>45</v>
      </c>
      <c r="P34" s="84" t="s">
        <v>45</v>
      </c>
      <c r="Q34" s="84" t="s">
        <v>45</v>
      </c>
      <c r="R34" s="84" t="s">
        <v>45</v>
      </c>
      <c r="S34" s="84">
        <v>1</v>
      </c>
      <c r="T34" s="84">
        <v>6</v>
      </c>
      <c r="U34" s="84" t="s">
        <v>45</v>
      </c>
      <c r="V34" s="84" t="s">
        <v>45</v>
      </c>
      <c r="W34" s="84" t="s">
        <v>45</v>
      </c>
      <c r="X34" s="84" t="s">
        <v>45</v>
      </c>
      <c r="Y34" s="84" t="s">
        <v>45</v>
      </c>
      <c r="Z34" s="84" t="s">
        <v>45</v>
      </c>
      <c r="AA34" s="84">
        <f>SUM(C34:Z34)</f>
        <v>7</v>
      </c>
      <c r="AB34" s="84" t="s">
        <v>45</v>
      </c>
      <c r="AC34" s="84">
        <f>AA34</f>
        <v>7</v>
      </c>
      <c r="AD34" s="84" t="s">
        <v>45</v>
      </c>
      <c r="AE34" s="84" t="s">
        <v>45</v>
      </c>
      <c r="AF34" s="84" t="s">
        <v>45</v>
      </c>
      <c r="AG34" s="84" t="s">
        <v>45</v>
      </c>
      <c r="AH34" s="84" t="s">
        <v>45</v>
      </c>
      <c r="AI34" s="84" t="s">
        <v>45</v>
      </c>
      <c r="AJ34" s="84" t="s">
        <v>45</v>
      </c>
      <c r="AK34" s="84" t="s">
        <v>45</v>
      </c>
      <c r="AL34" s="84" t="s">
        <v>45</v>
      </c>
      <c r="AM34" s="84" t="s">
        <v>45</v>
      </c>
      <c r="AN34" s="84" t="s">
        <v>45</v>
      </c>
      <c r="AO34" s="84" t="s">
        <v>45</v>
      </c>
      <c r="AP34" s="84" t="s">
        <v>45</v>
      </c>
      <c r="AQ34" s="84" t="s">
        <v>45</v>
      </c>
      <c r="AR34" s="84" t="s">
        <v>45</v>
      </c>
      <c r="AS34" s="84" t="s">
        <v>45</v>
      </c>
      <c r="AT34" s="84" t="s">
        <v>45</v>
      </c>
      <c r="AU34" s="84" t="s">
        <v>45</v>
      </c>
      <c r="AV34" s="84" t="s">
        <v>45</v>
      </c>
      <c r="AW34" s="84" t="s">
        <v>45</v>
      </c>
      <c r="AX34" s="84" t="s">
        <v>45</v>
      </c>
      <c r="AY34" s="84" t="s">
        <v>45</v>
      </c>
      <c r="AZ34" s="84" t="s">
        <v>45</v>
      </c>
      <c r="BA34" s="84" t="s">
        <v>45</v>
      </c>
      <c r="BB34" s="84" t="s">
        <v>45</v>
      </c>
      <c r="BC34" s="84" t="s">
        <v>45</v>
      </c>
      <c r="BD34" s="84">
        <v>7</v>
      </c>
      <c r="BE34" s="84" t="s">
        <v>45</v>
      </c>
      <c r="BF34" s="84">
        <v>7</v>
      </c>
      <c r="BG34" s="84" t="s">
        <v>45</v>
      </c>
      <c r="BH34" s="84" t="s">
        <v>45</v>
      </c>
      <c r="BI34" s="84" t="s">
        <v>45</v>
      </c>
      <c r="BJ34" s="84" t="s">
        <v>45</v>
      </c>
      <c r="BK34" s="84" t="s">
        <v>45</v>
      </c>
      <c r="BL34" s="92" t="s">
        <v>149</v>
      </c>
    </row>
    <row r="35" spans="1:64" ht="7.5" customHeight="1" thickBot="1" x14ac:dyDescent="0.2">
      <c r="A35" s="94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7"/>
    </row>
    <row r="36" spans="1:64" ht="6.75" customHeight="1" thickTop="1" x14ac:dyDescent="0.15">
      <c r="B36" s="98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99"/>
      <c r="P36" s="82"/>
      <c r="Q36" s="82"/>
      <c r="R36" s="82"/>
      <c r="S36" s="82"/>
      <c r="T36" s="82"/>
      <c r="U36" s="100"/>
      <c r="V36" s="100"/>
      <c r="W36" s="82"/>
      <c r="X36" s="82"/>
      <c r="Y36" s="82"/>
      <c r="Z36" s="82"/>
      <c r="AA36" s="101"/>
      <c r="AB36" s="101"/>
      <c r="AC36" s="82"/>
      <c r="AD36" s="10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100"/>
      <c r="AV36" s="82"/>
      <c r="AW36" s="82"/>
      <c r="AX36" s="100"/>
      <c r="AY36" s="100"/>
      <c r="AZ36" s="101"/>
      <c r="BA36" s="82"/>
      <c r="BB36" s="82"/>
      <c r="BC36" s="82"/>
      <c r="BD36" s="101"/>
      <c r="BE36" s="101"/>
      <c r="BF36" s="82"/>
      <c r="BG36" s="82"/>
      <c r="BH36" s="82"/>
      <c r="BI36" s="82"/>
      <c r="BJ36" s="82"/>
      <c r="BK36" s="82"/>
    </row>
    <row r="37" spans="1:64" ht="15" customHeight="1" x14ac:dyDescent="0.15">
      <c r="A37" s="103" t="s">
        <v>150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0"/>
      <c r="V37" s="100"/>
      <c r="W37" s="82"/>
      <c r="X37" s="82"/>
      <c r="Y37" s="82"/>
      <c r="Z37" s="82"/>
      <c r="AA37" s="101"/>
      <c r="AB37" s="101"/>
      <c r="AC37" s="82"/>
      <c r="AD37" s="10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100"/>
      <c r="AV37" s="82"/>
      <c r="AW37" s="82"/>
      <c r="AX37" s="100"/>
      <c r="AY37" s="100"/>
      <c r="AZ37" s="101"/>
      <c r="BA37" s="82"/>
      <c r="BB37" s="82"/>
      <c r="BC37" s="82"/>
      <c r="BD37" s="101"/>
      <c r="BE37" s="101"/>
      <c r="BF37" s="82"/>
      <c r="BG37" s="82"/>
      <c r="BH37" s="82"/>
      <c r="BI37" s="82"/>
      <c r="BJ37" s="82"/>
      <c r="BK37" s="82"/>
    </row>
    <row r="38" spans="1:64" ht="12.75" customHeight="1" x14ac:dyDescent="0.15">
      <c r="B38" s="104" t="s">
        <v>151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0"/>
      <c r="V38" s="100"/>
      <c r="W38" s="82"/>
      <c r="X38" s="82"/>
      <c r="Y38" s="82"/>
      <c r="Z38" s="82"/>
      <c r="AA38" s="101"/>
      <c r="AB38" s="101"/>
      <c r="AC38" s="82"/>
      <c r="AD38" s="10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100"/>
      <c r="AV38" s="82"/>
      <c r="AW38" s="82"/>
      <c r="AX38" s="100"/>
      <c r="AY38" s="100"/>
      <c r="AZ38" s="101"/>
      <c r="BA38" s="82"/>
      <c r="BB38" s="82"/>
      <c r="BC38" s="82"/>
      <c r="BD38" s="101"/>
      <c r="BE38" s="101"/>
      <c r="BF38" s="82"/>
      <c r="BG38" s="82"/>
      <c r="BH38" s="82"/>
      <c r="BI38" s="82"/>
      <c r="BJ38" s="82"/>
      <c r="BK38" s="82"/>
    </row>
    <row r="39" spans="1:64" s="105" customFormat="1" ht="13.5" x14ac:dyDescent="0.15">
      <c r="B39" s="104" t="s">
        <v>152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</row>
    <row r="40" spans="1:64" s="105" customFormat="1" ht="13.5" x14ac:dyDescent="0.15">
      <c r="B40" s="104" t="s">
        <v>153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</row>
    <row r="41" spans="1:64" s="105" customFormat="1" ht="13.5" x14ac:dyDescent="0.15">
      <c r="B41" s="104" t="s">
        <v>154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</row>
    <row r="42" spans="1:64" s="105" customFormat="1" ht="13.5" x14ac:dyDescent="0.15">
      <c r="B42" s="104" t="s">
        <v>155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</row>
    <row r="43" spans="1:64" s="105" customFormat="1" ht="13.5" x14ac:dyDescent="0.15">
      <c r="B43" s="104" t="s">
        <v>156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</row>
    <row r="44" spans="1:64" s="105" customFormat="1" ht="13.5" x14ac:dyDescent="0.15">
      <c r="B44" s="104" t="s">
        <v>157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</row>
    <row r="45" spans="1:64" s="105" customFormat="1" ht="13.5" x14ac:dyDescent="0.15">
      <c r="B45" s="104" t="s">
        <v>158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</row>
    <row r="46" spans="1:64" s="105" customFormat="1" ht="13.5" x14ac:dyDescent="0.15">
      <c r="B46" s="106" t="s">
        <v>159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</row>
    <row r="47" spans="1:64" s="105" customFormat="1" ht="13.5" x14ac:dyDescent="0.15">
      <c r="B47" s="107" t="s">
        <v>160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</row>
    <row r="48" spans="1:64" s="105" customFormat="1" ht="13.5" x14ac:dyDescent="0.15">
      <c r="B48" s="104" t="s">
        <v>161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</row>
    <row r="49" spans="1:63" s="105" customFormat="1" ht="13.5" x14ac:dyDescent="0.15">
      <c r="B49" s="104" t="s">
        <v>162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</row>
    <row r="50" spans="1:63" s="105" customFormat="1" ht="13.5" x14ac:dyDescent="0.15">
      <c r="B50" s="106" t="s">
        <v>163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</row>
    <row r="51" spans="1:63" s="105" customFormat="1" ht="13.5" x14ac:dyDescent="0.15">
      <c r="B51" s="106" t="s">
        <v>164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</row>
    <row r="52" spans="1:63" s="105" customFormat="1" ht="13.5" x14ac:dyDescent="0.15">
      <c r="A52" s="107" t="s">
        <v>165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</row>
    <row r="53" spans="1:63" s="105" customFormat="1" ht="13.5" x14ac:dyDescent="0.15">
      <c r="A53" s="107" t="s">
        <v>166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</row>
    <row r="54" spans="1:63" s="105" customFormat="1" ht="13.5" x14ac:dyDescent="0.15">
      <c r="A54" s="104" t="s">
        <v>167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</row>
    <row r="55" spans="1:63" ht="13.5" x14ac:dyDescent="0.15">
      <c r="A55" s="104" t="s">
        <v>168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</row>
    <row r="56" spans="1:63" ht="13.5" x14ac:dyDescent="0.15">
      <c r="A56" s="107" t="s">
        <v>169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</row>
    <row r="57" spans="1:63" ht="13.5" x14ac:dyDescent="0.15">
      <c r="A57" s="107" t="s">
        <v>170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</row>
    <row r="58" spans="1:63" ht="8.25" customHeight="1" x14ac:dyDescent="0.15"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7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</row>
    <row r="59" spans="1:63" ht="13.5" x14ac:dyDescent="0.15">
      <c r="A59" s="107" t="s">
        <v>171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</row>
  </sheetData>
  <mergeCells count="59">
    <mergeCell ref="B51:Y51"/>
    <mergeCell ref="B58:U58"/>
    <mergeCell ref="AL5:AM6"/>
    <mergeCell ref="AN5:AN6"/>
    <mergeCell ref="AO5:AO6"/>
    <mergeCell ref="A8:B8"/>
    <mergeCell ref="B46:AO46"/>
    <mergeCell ref="B50:Z50"/>
    <mergeCell ref="I5:I6"/>
    <mergeCell ref="J5:J6"/>
    <mergeCell ref="K5:K6"/>
    <mergeCell ref="L5:L6"/>
    <mergeCell ref="AE5:AE6"/>
    <mergeCell ref="AF5:AF6"/>
    <mergeCell ref="BG4:BG6"/>
    <mergeCell ref="BH4:BI5"/>
    <mergeCell ref="BJ4:BJ6"/>
    <mergeCell ref="BK4:BK6"/>
    <mergeCell ref="C5:C6"/>
    <mergeCell ref="D5:D6"/>
    <mergeCell ref="E5:E6"/>
    <mergeCell ref="F5:F6"/>
    <mergeCell ref="G5:G6"/>
    <mergeCell ref="H5:H6"/>
    <mergeCell ref="AR4:AS6"/>
    <mergeCell ref="AT4:AU6"/>
    <mergeCell ref="AV4:AV6"/>
    <mergeCell ref="AW4:AX6"/>
    <mergeCell ref="AY4:AY6"/>
    <mergeCell ref="AZ4:BB6"/>
    <mergeCell ref="X4:Y6"/>
    <mergeCell ref="Z4:Z6"/>
    <mergeCell ref="AA4:AC6"/>
    <mergeCell ref="AE4:AO4"/>
    <mergeCell ref="AP4:AP6"/>
    <mergeCell ref="AQ4:AQ6"/>
    <mergeCell ref="AG5:AG6"/>
    <mergeCell ref="AH5:AH6"/>
    <mergeCell ref="AI5:AJ6"/>
    <mergeCell ref="AK5:AK6"/>
    <mergeCell ref="BD3:BF6"/>
    <mergeCell ref="BG3:BK3"/>
    <mergeCell ref="BL3:BL6"/>
    <mergeCell ref="C4:E4"/>
    <mergeCell ref="F4:L4"/>
    <mergeCell ref="M4:M6"/>
    <mergeCell ref="N4:O6"/>
    <mergeCell ref="P4:P6"/>
    <mergeCell ref="Q4:Q6"/>
    <mergeCell ref="R4:R6"/>
    <mergeCell ref="A3:B6"/>
    <mergeCell ref="C3:AC3"/>
    <mergeCell ref="AD3:AD6"/>
    <mergeCell ref="AE3:BB3"/>
    <mergeCell ref="BC3:BC6"/>
    <mergeCell ref="S4:S6"/>
    <mergeCell ref="T4:U6"/>
    <mergeCell ref="V4:V6"/>
    <mergeCell ref="W4:W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2017-12-08T01:43:53Z</dcterms:modified>
</cp:coreProperties>
</file>