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Y8" i="4" s="1"/>
  <c r="R6" i="5"/>
  <c r="Q6" i="5"/>
  <c r="P6" i="5"/>
  <c r="O6" i="5"/>
  <c r="N6" i="5"/>
  <c r="M6" i="5"/>
  <c r="L6" i="5"/>
  <c r="K6" i="5"/>
  <c r="R8" i="4" s="1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Q8" i="4"/>
  <c r="AI8" i="4"/>
  <c r="Z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<sst xmlns="http://schemas.openxmlformats.org/spreadsheetml/2006/main" count="218" uniqueCount="108">
  <si>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</si>
  <si>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</si>
  <si>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</si>
  <si>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</si>
  <si>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</si>
  <si>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</si>
  <si>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</si>
  <si>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</si>
  <si>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</si>
  <si>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</si>
  <si>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</si>
  <si>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</si>
  <si>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</si>
  <si>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</si>
  <si>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</si>
  <si>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</si>
  <si>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</si>
  <si>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</si>
  <si>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</si>
  <si>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</si>
  <si>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</si>
  <si>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</si>
  <si>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</si>
  <si>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</si>
  <si>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</si>
  <si>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</si>
  <si>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</si>
  <si>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</si>
  <si>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</si>
  <si>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</si>
  <si>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</si>
  <si>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</si>
  <si>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</si>
  <si>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</si>
  <si>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</si>
  <si>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</si>
  <si>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</si>
  <si>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</si>
  <si>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</si>
  <si>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</si>
  <si>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</si>
  <si>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</si>
  <si>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</si>
  <si>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</si>
  <si>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</si>
  <si>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</si>
  <si>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</si>
  <si>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</si>
  <si>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</si>
  <si>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</si>
  <si>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</si>
  <si>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</si>
  <si>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</si>
  <si>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</si>
  <si>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</si>
  <si>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</si>
  <si>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</si>
  <si>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</si>
  <si>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</si>
  <si>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</si>
  <si>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</si>
  <si>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</si>
  <si>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</si>
  <si>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</si>
  <si>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</si>
  <si>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</si>
  <si>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</si>
  <si>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</si>
  <si>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</si>
  <si>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</si>
  <si>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</si>
  <si>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</si>
  <si>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</si>
  <si>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</si>
  <si>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</si>
  <si>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</si>
  <si>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</si>
  <si>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</si>
  <si>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</si>
  <si>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</si>
  <si>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</si>
  <si>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</si>
  <si>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</si>
  <si>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</si>
  <si>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</si>
  <si>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</si>
  <si>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</si>
  <si>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</si>
  <si>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</si>
  <si>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</si>
  <si>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</si>
  <si>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</si>
  <si>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</si>
  <si>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鳥取県　日南町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</si>
  <si>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</si>
  <si>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</si>
  <si>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</si>
  <si>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</si>
  <si>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</si>
  <si>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</si>
  <si>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</si>
  <si>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</si>
  <si>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</si>
  <si>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</si>
  <si>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</si>
  <si>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地方債の償還が減少し、緩やかに経営が改善してきている。今後も施設更新の投資や施設管理の委託が計画されているため、維持管理費の精査、料金改定による収益の見直し等、財源の確保に努めながら経営改善に取組む必要がある。</t>
    <rPh sb="1" eb="4">
      <t>チホウサイ</t>
    </rPh>
    <rPh sb="5" eb="7">
      <t>ショウカン</t>
    </rPh>
    <rPh sb="8" eb="10">
      <t>ゲンショウ</t>
    </rPh>
    <rPh sb="12" eb="13">
      <t>ユル</t>
    </rPh>
    <rPh sb="16" eb="18">
      <t>ケイエイ</t>
    </rPh>
    <rPh sb="19" eb="21">
      <t>カイゼン</t>
    </rPh>
    <rPh sb="28" eb="30">
      <t>コンゴ</t>
    </rPh>
    <rPh sb="31" eb="33">
      <t>シセツ</t>
    </rPh>
    <rPh sb="33" eb="35">
      <t>コウシン</t>
    </rPh>
    <rPh sb="36" eb="38">
      <t>トウシ</t>
    </rPh>
    <rPh sb="39" eb="41">
      <t>シセツ</t>
    </rPh>
    <rPh sb="41" eb="43">
      <t>カンリ</t>
    </rPh>
    <rPh sb="44" eb="46">
      <t>イタク</t>
    </rPh>
    <rPh sb="47" eb="49">
      <t>ケイカク</t>
    </rPh>
    <rPh sb="57" eb="59">
      <t>イジ</t>
    </rPh>
    <rPh sb="59" eb="62">
      <t>カンリヒ</t>
    </rPh>
    <rPh sb="63" eb="65">
      <t>セイサ</t>
    </rPh>
    <rPh sb="66" eb="68">
      <t>リョウキン</t>
    </rPh>
    <rPh sb="68" eb="70">
      <t>カイテイ</t>
    </rPh>
    <rPh sb="73" eb="75">
      <t>シュウエキ</t>
    </rPh>
    <rPh sb="76" eb="78">
      <t>ミナオ</t>
    </rPh>
    <rPh sb="79" eb="80">
      <t>トウ</t>
    </rPh>
    <rPh sb="81" eb="83">
      <t>ザイゲン</t>
    </rPh>
    <rPh sb="84" eb="86">
      <t>カクホ</t>
    </rPh>
    <rPh sb="87" eb="88">
      <t>ツト</t>
    </rPh>
    <rPh sb="92" eb="94">
      <t>ケイエイ</t>
    </rPh>
    <rPh sb="94" eb="96">
      <t>カイゼン</t>
    </rPh>
    <rPh sb="97" eb="99">
      <t>トリク</t>
    </rPh>
    <rPh sb="100" eb="102">
      <t>ヒツヨウ</t>
    </rPh>
    <phoneticPr fontId="4"/>
  </si>
  <si>
    <t>　収益的収支比率は、歳出の抑制や地方債償還の減少により微弱に上昇している。（H26・27は基金積立の影響による）施設の老朽化に伴う設備更新が必要となることから、料金改定及び管理費の精査が必要である。
　企業債残高対給水収益比率は、償還期間のピークを越え減少傾向である。設備更新に必要な投資計画を作成し、計画的な償還管理に努める。
　料金回収率は、低い状況が続いていることから、給水収益が増加するよう、料金改定及び管理費の精査に努める。
　給水原価は、経年比較では急激な増減はないが、維持管理費の削減に努めるなど原価が減少に努め必要がある。
　施設利用率は、人口減少等による利用率低下で減少傾向である。施設の統廃合等により利用率向上を検討する必要がある。
　有収率は、高い水準を維持しているものの、老朽化による漏水が増加されることから計画的に管理、更新を行う必要がある。</t>
    <rPh sb="1" eb="4">
      <t>シュウエキテキ</t>
    </rPh>
    <rPh sb="4" eb="6">
      <t>シュウシ</t>
    </rPh>
    <rPh sb="6" eb="8">
      <t>ヒリツ</t>
    </rPh>
    <rPh sb="10" eb="12">
      <t>サイシュツ</t>
    </rPh>
    <rPh sb="13" eb="15">
      <t>ヨクセイ</t>
    </rPh>
    <rPh sb="16" eb="19">
      <t>チホウサイ</t>
    </rPh>
    <rPh sb="19" eb="21">
      <t>ショウカン</t>
    </rPh>
    <rPh sb="22" eb="24">
      <t>ゲンショウ</t>
    </rPh>
    <rPh sb="27" eb="29">
      <t>ビジャク</t>
    </rPh>
    <rPh sb="30" eb="32">
      <t>ジョウショウ</t>
    </rPh>
    <rPh sb="45" eb="47">
      <t>キキン</t>
    </rPh>
    <rPh sb="47" eb="49">
      <t>ツミタテ</t>
    </rPh>
    <rPh sb="50" eb="52">
      <t>エイキョウ</t>
    </rPh>
    <rPh sb="56" eb="58">
      <t>シセツ</t>
    </rPh>
    <rPh sb="59" eb="61">
      <t>ロウキュウ</t>
    </rPh>
    <rPh sb="61" eb="62">
      <t>カ</t>
    </rPh>
    <rPh sb="63" eb="64">
      <t>トモナ</t>
    </rPh>
    <rPh sb="65" eb="67">
      <t>セツビ</t>
    </rPh>
    <rPh sb="67" eb="69">
      <t>コウシン</t>
    </rPh>
    <rPh sb="70" eb="72">
      <t>ヒツヨウ</t>
    </rPh>
    <rPh sb="80" eb="82">
      <t>リョウキン</t>
    </rPh>
    <rPh sb="82" eb="84">
      <t>カイテイ</t>
    </rPh>
    <rPh sb="84" eb="85">
      <t>オヨ</t>
    </rPh>
    <rPh sb="86" eb="88">
      <t>カンリ</t>
    </rPh>
    <rPh sb="90" eb="92">
      <t>セイサ</t>
    </rPh>
    <rPh sb="93" eb="95">
      <t>ヒツヨウ</t>
    </rPh>
    <rPh sb="101" eb="103">
      <t>キギョウ</t>
    </rPh>
    <rPh sb="103" eb="104">
      <t>サイ</t>
    </rPh>
    <rPh sb="104" eb="105">
      <t>ザン</t>
    </rPh>
    <rPh sb="105" eb="106">
      <t>ダカ</t>
    </rPh>
    <rPh sb="106" eb="107">
      <t>タイ</t>
    </rPh>
    <rPh sb="107" eb="109">
      <t>キュウスイ</t>
    </rPh>
    <rPh sb="109" eb="111">
      <t>シュウエキ</t>
    </rPh>
    <rPh sb="111" eb="113">
      <t>ヒリツ</t>
    </rPh>
    <rPh sb="115" eb="117">
      <t>ショウカン</t>
    </rPh>
    <rPh sb="117" eb="119">
      <t>キカン</t>
    </rPh>
    <rPh sb="124" eb="125">
      <t>コ</t>
    </rPh>
    <rPh sb="126" eb="128">
      <t>ゲンショウ</t>
    </rPh>
    <rPh sb="128" eb="130">
      <t>ケイコウ</t>
    </rPh>
    <rPh sb="134" eb="136">
      <t>セツビ</t>
    </rPh>
    <rPh sb="136" eb="138">
      <t>コウシン</t>
    </rPh>
    <rPh sb="139" eb="141">
      <t>ヒツヨウ</t>
    </rPh>
    <rPh sb="142" eb="144">
      <t>トウシ</t>
    </rPh>
    <rPh sb="144" eb="146">
      <t>ケイカク</t>
    </rPh>
    <rPh sb="147" eb="149">
      <t>サクセイ</t>
    </rPh>
    <rPh sb="151" eb="154">
      <t>ケイカクテキ</t>
    </rPh>
    <rPh sb="155" eb="157">
      <t>ショウカン</t>
    </rPh>
    <rPh sb="157" eb="159">
      <t>カンリ</t>
    </rPh>
    <rPh sb="160" eb="161">
      <t>ツト</t>
    </rPh>
    <rPh sb="166" eb="168">
      <t>リョウキン</t>
    </rPh>
    <rPh sb="168" eb="170">
      <t>カイシュウ</t>
    </rPh>
    <rPh sb="170" eb="171">
      <t>リツ</t>
    </rPh>
    <rPh sb="173" eb="174">
      <t>ヒク</t>
    </rPh>
    <rPh sb="175" eb="177">
      <t>ジョウキョウ</t>
    </rPh>
    <rPh sb="178" eb="179">
      <t>ツヅ</t>
    </rPh>
    <rPh sb="188" eb="190">
      <t>キュウスイ</t>
    </rPh>
    <rPh sb="190" eb="192">
      <t>シュウエキ</t>
    </rPh>
    <rPh sb="193" eb="194">
      <t>ゾウ</t>
    </rPh>
    <rPh sb="194" eb="195">
      <t>カ</t>
    </rPh>
    <rPh sb="200" eb="202">
      <t>リョウキン</t>
    </rPh>
    <rPh sb="202" eb="204">
      <t>カイテイ</t>
    </rPh>
    <rPh sb="204" eb="205">
      <t>オヨ</t>
    </rPh>
    <rPh sb="206" eb="208">
      <t>カンリ</t>
    </rPh>
    <rPh sb="210" eb="212">
      <t>セイサ</t>
    </rPh>
    <rPh sb="213" eb="214">
      <t>ツト</t>
    </rPh>
    <rPh sb="219" eb="221">
      <t>キュウスイ</t>
    </rPh>
    <rPh sb="221" eb="223">
      <t>ゲンカ</t>
    </rPh>
    <rPh sb="225" eb="227">
      <t>ケイネン</t>
    </rPh>
    <rPh sb="227" eb="229">
      <t>ヒカク</t>
    </rPh>
    <rPh sb="231" eb="233">
      <t>キュウゲキ</t>
    </rPh>
    <rPh sb="234" eb="236">
      <t>ゾウゲン</t>
    </rPh>
    <rPh sb="241" eb="243">
      <t>イジ</t>
    </rPh>
    <rPh sb="243" eb="245">
      <t>カンリ</t>
    </rPh>
    <rPh sb="247" eb="249">
      <t>サクゲン</t>
    </rPh>
    <rPh sb="250" eb="251">
      <t>ツト</t>
    </rPh>
    <rPh sb="261" eb="262">
      <t>ツト</t>
    </rPh>
    <rPh sb="263" eb="265">
      <t>ヒツヨウ</t>
    </rPh>
    <rPh sb="271" eb="273">
      <t>シセツ</t>
    </rPh>
    <rPh sb="273" eb="275">
      <t>リヨウ</t>
    </rPh>
    <rPh sb="275" eb="276">
      <t>リツ</t>
    </rPh>
    <rPh sb="278" eb="280">
      <t>ジンコウ</t>
    </rPh>
    <rPh sb="280" eb="282">
      <t>ゲンショウ</t>
    </rPh>
    <rPh sb="282" eb="283">
      <t>トウ</t>
    </rPh>
    <rPh sb="286" eb="289">
      <t>リヨウリツ</t>
    </rPh>
    <rPh sb="289" eb="291">
      <t>テイカ</t>
    </rPh>
    <rPh sb="292" eb="294">
      <t>ゲンショウ</t>
    </rPh>
    <rPh sb="294" eb="296">
      <t>ケイコウ</t>
    </rPh>
    <rPh sb="300" eb="302">
      <t>シセツ</t>
    </rPh>
    <rPh sb="303" eb="306">
      <t>トウハイゴウ</t>
    </rPh>
    <rPh sb="306" eb="307">
      <t>トウ</t>
    </rPh>
    <rPh sb="310" eb="313">
      <t>リヨウリツ</t>
    </rPh>
    <rPh sb="313" eb="315">
      <t>コウジョウ</t>
    </rPh>
    <rPh sb="316" eb="318">
      <t>ケントウ</t>
    </rPh>
    <rPh sb="320" eb="322">
      <t>ヒツヨウ</t>
    </rPh>
    <rPh sb="328" eb="329">
      <t>ユウ</t>
    </rPh>
    <rPh sb="329" eb="330">
      <t>シュウ</t>
    </rPh>
    <rPh sb="330" eb="331">
      <t>リツ</t>
    </rPh>
    <rPh sb="338" eb="340">
      <t>イジ</t>
    </rPh>
    <rPh sb="348" eb="350">
      <t>ロウキュウ</t>
    </rPh>
    <rPh sb="350" eb="351">
      <t>カ</t>
    </rPh>
    <rPh sb="354" eb="356">
      <t>ロウスイ</t>
    </rPh>
    <rPh sb="357" eb="359">
      <t>ゾウカ</t>
    </rPh>
    <rPh sb="366" eb="369">
      <t>ケイカクテキ</t>
    </rPh>
    <rPh sb="370" eb="372">
      <t>カンリ</t>
    </rPh>
    <rPh sb="373" eb="375">
      <t>コウシン</t>
    </rPh>
    <rPh sb="376" eb="377">
      <t>オコナ</t>
    </rPh>
    <rPh sb="378" eb="380">
      <t>ヒツヨウ</t>
    </rPh>
    <phoneticPr fontId="4"/>
  </si>
  <si>
    <t>　大規模な管路・施設更新整備が平成31年度迄に完了する計画である。今後も計画的に設備の改修、更新を行う地区があるため、財源の確保や設備の効率的な使用について検討を行う必要がある。</t>
    <rPh sb="1" eb="4">
      <t>ダイキボ</t>
    </rPh>
    <rPh sb="5" eb="7">
      <t>カンロ</t>
    </rPh>
    <rPh sb="8" eb="10">
      <t>シセツ</t>
    </rPh>
    <rPh sb="10" eb="12">
      <t>コウシン</t>
    </rPh>
    <rPh sb="12" eb="14">
      <t>セイビ</t>
    </rPh>
    <rPh sb="15" eb="17">
      <t>ヘイセイ</t>
    </rPh>
    <rPh sb="19" eb="21">
      <t>ネンド</t>
    </rPh>
    <rPh sb="21" eb="22">
      <t>マデ</t>
    </rPh>
    <rPh sb="23" eb="25">
      <t>カンリョウ</t>
    </rPh>
    <rPh sb="27" eb="29">
      <t>ケイカク</t>
    </rPh>
    <rPh sb="33" eb="35">
      <t>コンゴ</t>
    </rPh>
    <rPh sb="36" eb="39">
      <t>ケイカクテキ</t>
    </rPh>
    <rPh sb="40" eb="42">
      <t>セツビ</t>
    </rPh>
    <rPh sb="43" eb="45">
      <t>カイシュウ</t>
    </rPh>
    <rPh sb="46" eb="48">
      <t>コウシン</t>
    </rPh>
    <rPh sb="49" eb="50">
      <t>オコナ</t>
    </rPh>
    <rPh sb="51" eb="53">
      <t>チク</t>
    </rPh>
    <rPh sb="59" eb="61">
      <t>ザイゲン</t>
    </rPh>
    <rPh sb="62" eb="64">
      <t>カクホ</t>
    </rPh>
    <rPh sb="65" eb="67">
      <t>セツビ</t>
    </rPh>
    <rPh sb="68" eb="71">
      <t>コウリツテキ</t>
    </rPh>
    <rPh sb="72" eb="73">
      <t>ツカ</t>
    </rPh>
    <rPh sb="73" eb="74">
      <t>ヨウ</t>
    </rPh>
    <rPh sb="78" eb="80">
      <t>ケントウ</t>
    </rPh>
    <rPh sb="81" eb="82">
      <t>オコナ</t>
    </rPh>
    <rPh sb="83" eb="85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</si>
</sst>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0.06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1.39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46528"/>
        <c:axId val="47848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0.47</c:v>
                </c:pt>
                <c:pt idx="1">
                  <c:v>0.46</c:v>
                </c:pt>
                <c:pt idx="2">
                  <c:v>0.8</c:v>
                </c:pt>
                <c:pt idx="3">
                  <c:v>0.69</c:v>
                </c:pt>
                <c:pt idx="4">
                  <c:v>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46528"/>
        <c:axId val="47848448"/>
      </c:lineChart>
      <c:dateAx>
        <c:axId val="47846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848448"/>
        <c:crosses val="autoZero"/>
        <c:auto val="1"/>
        <c:lblOffset val="100"/>
        <c:baseTimeUnit val="years"/>
      </c:dateAx>
      <c:valAx>
        <c:axId val="47848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846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61.28</c:v>
                </c:pt>
                <c:pt idx="1">
                  <c:v>61.46</c:v>
                </c:pt>
                <c:pt idx="2">
                  <c:v>60.39</c:v>
                </c:pt>
                <c:pt idx="3">
                  <c:v>57.84</c:v>
                </c:pt>
                <c:pt idx="4">
                  <c:v>59.66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84128"/>
        <c:axId val="67186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58.25</c:v>
                </c:pt>
                <c:pt idx="1">
                  <c:v>57.17</c:v>
                </c:pt>
                <c:pt idx="2">
                  <c:v>57.55</c:v>
                </c:pt>
                <c:pt idx="3">
                  <c:v>57.43</c:v>
                </c:pt>
                <c:pt idx="4">
                  <c:v>57.29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84128"/>
        <c:axId val="67186048"/>
      </c:lineChart>
      <c:dateAx>
        <c:axId val="67184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186048"/>
        <c:crosses val="autoZero"/>
        <c:auto val="1"/>
        <c:lblOffset val="100"/>
        <c:baseTimeUnit val="years"/>
      </c:dateAx>
      <c:valAx>
        <c:axId val="67186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184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87.57</c:v>
                </c:pt>
                <c:pt idx="1">
                  <c:v>87.75</c:v>
                </c:pt>
                <c:pt idx="2">
                  <c:v>85.94</c:v>
                </c:pt>
                <c:pt idx="3">
                  <c:v>86.39</c:v>
                </c:pt>
                <c:pt idx="4">
                  <c:v>84.51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24704"/>
        <c:axId val="67226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74.53</c:v>
                </c:pt>
                <c:pt idx="1">
                  <c:v>74.94</c:v>
                </c:pt>
                <c:pt idx="2">
                  <c:v>74.14</c:v>
                </c:pt>
                <c:pt idx="3">
                  <c:v>73.83</c:v>
                </c:pt>
                <c:pt idx="4">
                  <c:v>73.69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24704"/>
        <c:axId val="67226624"/>
      </c:lineChart>
      <c:dateAx>
        <c:axId val="67224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226624"/>
        <c:crosses val="autoZero"/>
        <c:auto val="1"/>
        <c:lblOffset val="100"/>
        <c:baseTimeUnit val="years"/>
      </c:dateAx>
      <c:valAx>
        <c:axId val="67226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224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56.08</c:v>
                </c:pt>
                <c:pt idx="1">
                  <c:v>68.81</c:v>
                </c:pt>
                <c:pt idx="2">
                  <c:v>71.67</c:v>
                </c:pt>
                <c:pt idx="3">
                  <c:v>119.61</c:v>
                </c:pt>
                <c:pt idx="4">
                  <c:v>91.17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87104"/>
        <c:axId val="47889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75.89</c:v>
                </c:pt>
                <c:pt idx="1">
                  <c:v>74.52</c:v>
                </c:pt>
                <c:pt idx="2">
                  <c:v>76.09</c:v>
                </c:pt>
                <c:pt idx="3">
                  <c:v>75.87</c:v>
                </c:pt>
                <c:pt idx="4">
                  <c:v>76.27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87104"/>
        <c:axId val="47889024"/>
      </c:lineChart>
      <c:dateAx>
        <c:axId val="47887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889024"/>
        <c:crosses val="autoZero"/>
        <c:auto val="1"/>
        <c:lblOffset val="100"/>
        <c:baseTimeUnit val="years"/>
      </c:dateAx>
      <c:valAx>
        <c:axId val="47889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887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47104"/>
        <c:axId val="66849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47104"/>
        <c:axId val="66849024"/>
      </c:lineChart>
      <c:dateAx>
        <c:axId val="66847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849024"/>
        <c:crosses val="autoZero"/>
        <c:auto val="1"/>
        <c:lblOffset val="100"/>
        <c:baseTimeUnit val="years"/>
      </c:dateAx>
      <c:valAx>
        <c:axId val="66849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847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04064"/>
        <c:axId val="6690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04064"/>
        <c:axId val="66905984"/>
      </c:lineChart>
      <c:dateAx>
        <c:axId val="6690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905984"/>
        <c:crosses val="autoZero"/>
        <c:auto val="1"/>
        <c:lblOffset val="100"/>
        <c:baseTimeUnit val="years"/>
      </c:dateAx>
      <c:valAx>
        <c:axId val="6690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904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37216"/>
        <c:axId val="66939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37216"/>
        <c:axId val="66939136"/>
      </c:lineChart>
      <c:dateAx>
        <c:axId val="66937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939136"/>
        <c:crosses val="autoZero"/>
        <c:auto val="1"/>
        <c:lblOffset val="100"/>
        <c:baseTimeUnit val="years"/>
      </c:dateAx>
      <c:valAx>
        <c:axId val="66939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937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77792"/>
        <c:axId val="6697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77792"/>
        <c:axId val="66979712"/>
      </c:lineChart>
      <c:dateAx>
        <c:axId val="66977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979712"/>
        <c:crosses val="autoZero"/>
        <c:auto val="1"/>
        <c:lblOffset val="100"/>
        <c:baseTimeUnit val="years"/>
      </c:dateAx>
      <c:valAx>
        <c:axId val="6697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977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1581.58</c:v>
                </c:pt>
                <c:pt idx="1">
                  <c:v>1447.71</c:v>
                </c:pt>
                <c:pt idx="2">
                  <c:v>1351.14</c:v>
                </c:pt>
                <c:pt idx="3">
                  <c:v>1288.78</c:v>
                </c:pt>
                <c:pt idx="4">
                  <c:v>1298.1500000000001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005824"/>
        <c:axId val="6700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1124.6400000000001</c:v>
                </c:pt>
                <c:pt idx="1">
                  <c:v>1108.26</c:v>
                </c:pt>
                <c:pt idx="2">
                  <c:v>1113.76</c:v>
                </c:pt>
                <c:pt idx="3">
                  <c:v>1125.69</c:v>
                </c:pt>
                <c:pt idx="4">
                  <c:v>1134.67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05824"/>
        <c:axId val="67008000"/>
      </c:lineChart>
      <c:dateAx>
        <c:axId val="67005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008000"/>
        <c:crosses val="autoZero"/>
        <c:auto val="1"/>
        <c:lblOffset val="100"/>
        <c:baseTimeUnit val="years"/>
      </c:dateAx>
      <c:valAx>
        <c:axId val="67008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005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47.01</c:v>
                </c:pt>
                <c:pt idx="1">
                  <c:v>44.68</c:v>
                </c:pt>
                <c:pt idx="2">
                  <c:v>44.03</c:v>
                </c:pt>
                <c:pt idx="3">
                  <c:v>45.77</c:v>
                </c:pt>
                <c:pt idx="4">
                  <c:v>42.64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11552"/>
        <c:axId val="6711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56.46</c:v>
                </c:pt>
                <c:pt idx="1">
                  <c:v>19.77</c:v>
                </c:pt>
                <c:pt idx="2">
                  <c:v>34.25</c:v>
                </c:pt>
                <c:pt idx="3">
                  <c:v>46.48</c:v>
                </c:pt>
                <c:pt idx="4">
                  <c:v>40.6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11552"/>
        <c:axId val="67113728"/>
      </c:lineChart>
      <c:dateAx>
        <c:axId val="67111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113728"/>
        <c:crosses val="autoZero"/>
        <c:auto val="1"/>
        <c:lblOffset val="100"/>
        <c:baseTimeUnit val="years"/>
      </c:dateAx>
      <c:valAx>
        <c:axId val="6711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111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386.81</c:v>
                </c:pt>
                <c:pt idx="1">
                  <c:v>407.06</c:v>
                </c:pt>
                <c:pt idx="2">
                  <c:v>417.58</c:v>
                </c:pt>
                <c:pt idx="3">
                  <c:v>406.09</c:v>
                </c:pt>
                <c:pt idx="4">
                  <c:v>433.18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31264"/>
        <c:axId val="67145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306.49</c:v>
                </c:pt>
                <c:pt idx="1">
                  <c:v>878.73</c:v>
                </c:pt>
                <c:pt idx="2">
                  <c:v>501.18</c:v>
                </c:pt>
                <c:pt idx="3">
                  <c:v>376.61</c:v>
                </c:pt>
                <c:pt idx="4">
                  <c:v>440.03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31264"/>
        <c:axId val="67145728"/>
      </c:lineChart>
      <c:dateAx>
        <c:axId val="6713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145728"/>
        <c:crosses val="autoZero"/>
        <c:auto val="1"/>
        <c:lblOffset val="100"/>
        <c:baseTimeUnit val="years"/>
      </c:dateAx>
      <c:valAx>
        <c:axId val="67145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131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鳥取県　日南町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D3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5056</v>
      </c>
      <c r="AJ8" s="55"/>
      <c r="AK8" s="55"/>
      <c r="AL8" s="55"/>
      <c r="AM8" s="55"/>
      <c r="AN8" s="55"/>
      <c r="AO8" s="55"/>
      <c r="AP8" s="56"/>
      <c r="AQ8" s="46">
        <f>データ!R6</f>
        <v>340.96</v>
      </c>
      <c r="AR8" s="46"/>
      <c r="AS8" s="46"/>
      <c r="AT8" s="46"/>
      <c r="AU8" s="46"/>
      <c r="AV8" s="46"/>
      <c r="AW8" s="46"/>
      <c r="AX8" s="46"/>
      <c r="AY8" s="46">
        <f>データ!S6</f>
        <v>14.83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71.92</v>
      </c>
      <c r="S10" s="46"/>
      <c r="T10" s="46"/>
      <c r="U10" s="46"/>
      <c r="V10" s="46"/>
      <c r="W10" s="46"/>
      <c r="X10" s="46"/>
      <c r="Y10" s="46"/>
      <c r="Z10" s="80">
        <f>データ!P6</f>
        <v>3170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3606</v>
      </c>
      <c r="AJ10" s="80"/>
      <c r="AK10" s="80"/>
      <c r="AL10" s="80"/>
      <c r="AM10" s="80"/>
      <c r="AN10" s="80"/>
      <c r="AO10" s="80"/>
      <c r="AP10" s="80"/>
      <c r="AQ10" s="46">
        <f>データ!U6</f>
        <v>20.73</v>
      </c>
      <c r="AR10" s="46"/>
      <c r="AS10" s="46"/>
      <c r="AT10" s="46"/>
      <c r="AU10" s="46"/>
      <c r="AV10" s="46"/>
      <c r="AW10" s="46"/>
      <c r="AX10" s="46"/>
      <c r="AY10" s="46">
        <f>データ!V6</f>
        <v>173.95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106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107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105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314013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鳥取県　日南町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71.92</v>
      </c>
      <c r="P6" s="32">
        <f t="shared" si="3"/>
        <v>3170</v>
      </c>
      <c r="Q6" s="32">
        <f t="shared" si="3"/>
        <v>5056</v>
      </c>
      <c r="R6" s="32">
        <f t="shared" si="3"/>
        <v>340.96</v>
      </c>
      <c r="S6" s="32">
        <f t="shared" si="3"/>
        <v>14.83</v>
      </c>
      <c r="T6" s="32">
        <f t="shared" si="3"/>
        <v>3606</v>
      </c>
      <c r="U6" s="32">
        <f t="shared" si="3"/>
        <v>20.73</v>
      </c>
      <c r="V6" s="32">
        <f t="shared" si="3"/>
        <v>173.95</v>
      </c>
      <c r="W6" s="33">
        <f>IF(W7="",NA(),W7)</f>
        <v>56.08</v>
      </c>
      <c r="X6" s="33">
        <f t="shared" ref="X6:AF6" si="4">IF(X7="",NA(),X7)</f>
        <v>68.81</v>
      </c>
      <c r="Y6" s="33">
        <f t="shared" si="4"/>
        <v>71.67</v>
      </c>
      <c r="Z6" s="33">
        <f t="shared" si="4"/>
        <v>119.61</v>
      </c>
      <c r="AA6" s="33">
        <f t="shared" si="4"/>
        <v>91.17</v>
      </c>
      <c r="AB6" s="33">
        <f t="shared" si="4"/>
        <v>75.89</v>
      </c>
      <c r="AC6" s="33">
        <f t="shared" si="4"/>
        <v>74.52</v>
      </c>
      <c r="AD6" s="33">
        <f t="shared" si="4"/>
        <v>76.09</v>
      </c>
      <c r="AE6" s="33">
        <f t="shared" si="4"/>
        <v>75.87</v>
      </c>
      <c r="AF6" s="33">
        <f t="shared" si="4"/>
        <v>76.27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1581.58</v>
      </c>
      <c r="BE6" s="33">
        <f t="shared" ref="BE6:BM6" si="7">IF(BE7="",NA(),BE7)</f>
        <v>1447.71</v>
      </c>
      <c r="BF6" s="33">
        <f t="shared" si="7"/>
        <v>1351.14</v>
      </c>
      <c r="BG6" s="33">
        <f t="shared" si="7"/>
        <v>1288.78</v>
      </c>
      <c r="BH6" s="33">
        <f t="shared" si="7"/>
        <v>1298.1500000000001</v>
      </c>
      <c r="BI6" s="33">
        <f t="shared" si="7"/>
        <v>1124.6400000000001</v>
      </c>
      <c r="BJ6" s="33">
        <f t="shared" si="7"/>
        <v>1108.26</v>
      </c>
      <c r="BK6" s="33">
        <f t="shared" si="7"/>
        <v>1113.76</v>
      </c>
      <c r="BL6" s="33">
        <f t="shared" si="7"/>
        <v>1125.69</v>
      </c>
      <c r="BM6" s="33">
        <f t="shared" si="7"/>
        <v>1134.67</v>
      </c>
      <c r="BN6" s="32" t="str">
        <f>IF(BN7="","",IF(BN7="-","【-】","【"&amp;SUBSTITUTE(TEXT(BN7,"#,##0.00"),"-","△")&amp;"】"))</f>
        <v>【1,242.90】</v>
      </c>
      <c r="BO6" s="33">
        <f>IF(BO7="",NA(),BO7)</f>
        <v>47.01</v>
      </c>
      <c r="BP6" s="33">
        <f t="shared" ref="BP6:BX6" si="8">IF(BP7="",NA(),BP7)</f>
        <v>44.68</v>
      </c>
      <c r="BQ6" s="33">
        <f t="shared" si="8"/>
        <v>44.03</v>
      </c>
      <c r="BR6" s="33">
        <f t="shared" si="8"/>
        <v>45.77</v>
      </c>
      <c r="BS6" s="33">
        <f t="shared" si="8"/>
        <v>42.64</v>
      </c>
      <c r="BT6" s="33">
        <f t="shared" si="8"/>
        <v>56.46</v>
      </c>
      <c r="BU6" s="33">
        <f t="shared" si="8"/>
        <v>19.77</v>
      </c>
      <c r="BV6" s="33">
        <f t="shared" si="8"/>
        <v>34.25</v>
      </c>
      <c r="BW6" s="33">
        <f t="shared" si="8"/>
        <v>46.48</v>
      </c>
      <c r="BX6" s="33">
        <f t="shared" si="8"/>
        <v>40.6</v>
      </c>
      <c r="BY6" s="32" t="str">
        <f>IF(BY7="","",IF(BY7="-","【-】","【"&amp;SUBSTITUTE(TEXT(BY7,"#,##0.00"),"-","△")&amp;"】"))</f>
        <v>【33.35】</v>
      </c>
      <c r="BZ6" s="33">
        <f>IF(BZ7="",NA(),BZ7)</f>
        <v>386.81</v>
      </c>
      <c r="CA6" s="33">
        <f t="shared" ref="CA6:CI6" si="9">IF(CA7="",NA(),CA7)</f>
        <v>407.06</v>
      </c>
      <c r="CB6" s="33">
        <f t="shared" si="9"/>
        <v>417.58</v>
      </c>
      <c r="CC6" s="33">
        <f t="shared" si="9"/>
        <v>406.09</v>
      </c>
      <c r="CD6" s="33">
        <f t="shared" si="9"/>
        <v>433.18</v>
      </c>
      <c r="CE6" s="33">
        <f t="shared" si="9"/>
        <v>306.49</v>
      </c>
      <c r="CF6" s="33">
        <f t="shared" si="9"/>
        <v>878.73</v>
      </c>
      <c r="CG6" s="33">
        <f t="shared" si="9"/>
        <v>501.18</v>
      </c>
      <c r="CH6" s="33">
        <f t="shared" si="9"/>
        <v>376.61</v>
      </c>
      <c r="CI6" s="33">
        <f t="shared" si="9"/>
        <v>440.03</v>
      </c>
      <c r="CJ6" s="32" t="str">
        <f>IF(CJ7="","",IF(CJ7="-","【-】","【"&amp;SUBSTITUTE(TEXT(CJ7,"#,##0.00"),"-","△")&amp;"】"))</f>
        <v>【524.69】</v>
      </c>
      <c r="CK6" s="33">
        <f>IF(CK7="",NA(),CK7)</f>
        <v>61.28</v>
      </c>
      <c r="CL6" s="33">
        <f t="shared" ref="CL6:CT6" si="10">IF(CL7="",NA(),CL7)</f>
        <v>61.46</v>
      </c>
      <c r="CM6" s="33">
        <f t="shared" si="10"/>
        <v>60.39</v>
      </c>
      <c r="CN6" s="33">
        <f t="shared" si="10"/>
        <v>57.84</v>
      </c>
      <c r="CO6" s="33">
        <f t="shared" si="10"/>
        <v>59.66</v>
      </c>
      <c r="CP6" s="33">
        <f t="shared" si="10"/>
        <v>58.25</v>
      </c>
      <c r="CQ6" s="33">
        <f t="shared" si="10"/>
        <v>57.17</v>
      </c>
      <c r="CR6" s="33">
        <f t="shared" si="10"/>
        <v>57.55</v>
      </c>
      <c r="CS6" s="33">
        <f t="shared" si="10"/>
        <v>57.43</v>
      </c>
      <c r="CT6" s="33">
        <f t="shared" si="10"/>
        <v>57.29</v>
      </c>
      <c r="CU6" s="32" t="str">
        <f>IF(CU7="","",IF(CU7="-","【-】","【"&amp;SUBSTITUTE(TEXT(CU7,"#,##0.00"),"-","△")&amp;"】"))</f>
        <v>【57.58】</v>
      </c>
      <c r="CV6" s="33">
        <f>IF(CV7="",NA(),CV7)</f>
        <v>87.57</v>
      </c>
      <c r="CW6" s="33">
        <f t="shared" ref="CW6:DE6" si="11">IF(CW7="",NA(),CW7)</f>
        <v>87.75</v>
      </c>
      <c r="CX6" s="33">
        <f t="shared" si="11"/>
        <v>85.94</v>
      </c>
      <c r="CY6" s="33">
        <f t="shared" si="11"/>
        <v>86.39</v>
      </c>
      <c r="CZ6" s="33">
        <f t="shared" si="11"/>
        <v>84.51</v>
      </c>
      <c r="DA6" s="33">
        <f t="shared" si="11"/>
        <v>74.53</v>
      </c>
      <c r="DB6" s="33">
        <f t="shared" si="11"/>
        <v>74.94</v>
      </c>
      <c r="DC6" s="33">
        <f t="shared" si="11"/>
        <v>74.14</v>
      </c>
      <c r="DD6" s="33">
        <f t="shared" si="11"/>
        <v>73.83</v>
      </c>
      <c r="DE6" s="33">
        <f t="shared" si="11"/>
        <v>73.69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3">
        <f t="shared" ref="ED6:EL6" si="14">IF(ED7="",NA(),ED7)</f>
        <v>0.06</v>
      </c>
      <c r="EE6" s="32">
        <f t="shared" si="14"/>
        <v>0</v>
      </c>
      <c r="EF6" s="32">
        <f t="shared" si="14"/>
        <v>0</v>
      </c>
      <c r="EG6" s="33">
        <f t="shared" si="14"/>
        <v>1.39</v>
      </c>
      <c r="EH6" s="33">
        <f t="shared" si="14"/>
        <v>0.47</v>
      </c>
      <c r="EI6" s="33">
        <f t="shared" si="14"/>
        <v>0.46</v>
      </c>
      <c r="EJ6" s="33">
        <f t="shared" si="14"/>
        <v>0.8</v>
      </c>
      <c r="EK6" s="33">
        <f t="shared" si="14"/>
        <v>0.69</v>
      </c>
      <c r="EL6" s="33">
        <f t="shared" si="14"/>
        <v>0.65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314013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71.92</v>
      </c>
      <c r="P7" s="36">
        <v>3170</v>
      </c>
      <c r="Q7" s="36">
        <v>5056</v>
      </c>
      <c r="R7" s="36">
        <v>340.96</v>
      </c>
      <c r="S7" s="36">
        <v>14.83</v>
      </c>
      <c r="T7" s="36">
        <v>3606</v>
      </c>
      <c r="U7" s="36">
        <v>20.73</v>
      </c>
      <c r="V7" s="36">
        <v>173.95</v>
      </c>
      <c r="W7" s="36">
        <v>56.08</v>
      </c>
      <c r="X7" s="36">
        <v>68.81</v>
      </c>
      <c r="Y7" s="36">
        <v>71.67</v>
      </c>
      <c r="Z7" s="36">
        <v>119.61</v>
      </c>
      <c r="AA7" s="36">
        <v>91.17</v>
      </c>
      <c r="AB7" s="36">
        <v>75.89</v>
      </c>
      <c r="AC7" s="36">
        <v>74.52</v>
      </c>
      <c r="AD7" s="36">
        <v>76.09</v>
      </c>
      <c r="AE7" s="36">
        <v>75.87</v>
      </c>
      <c r="AF7" s="36">
        <v>76.27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1581.58</v>
      </c>
      <c r="BE7" s="36">
        <v>1447.71</v>
      </c>
      <c r="BF7" s="36">
        <v>1351.14</v>
      </c>
      <c r="BG7" s="36">
        <v>1288.78</v>
      </c>
      <c r="BH7" s="36">
        <v>1298.1500000000001</v>
      </c>
      <c r="BI7" s="36">
        <v>1124.6400000000001</v>
      </c>
      <c r="BJ7" s="36">
        <v>1108.26</v>
      </c>
      <c r="BK7" s="36">
        <v>1113.76</v>
      </c>
      <c r="BL7" s="36">
        <v>1125.69</v>
      </c>
      <c r="BM7" s="36">
        <v>1134.67</v>
      </c>
      <c r="BN7" s="36">
        <v>1242.9000000000001</v>
      </c>
      <c r="BO7" s="36">
        <v>47.01</v>
      </c>
      <c r="BP7" s="36">
        <v>44.68</v>
      </c>
      <c r="BQ7" s="36">
        <v>44.03</v>
      </c>
      <c r="BR7" s="36">
        <v>45.77</v>
      </c>
      <c r="BS7" s="36">
        <v>42.64</v>
      </c>
      <c r="BT7" s="36">
        <v>56.46</v>
      </c>
      <c r="BU7" s="36">
        <v>19.77</v>
      </c>
      <c r="BV7" s="36">
        <v>34.25</v>
      </c>
      <c r="BW7" s="36">
        <v>46.48</v>
      </c>
      <c r="BX7" s="36">
        <v>40.6</v>
      </c>
      <c r="BY7" s="36">
        <v>33.35</v>
      </c>
      <c r="BZ7" s="36">
        <v>386.81</v>
      </c>
      <c r="CA7" s="36">
        <v>407.06</v>
      </c>
      <c r="CB7" s="36">
        <v>417.58</v>
      </c>
      <c r="CC7" s="36">
        <v>406.09</v>
      </c>
      <c r="CD7" s="36">
        <v>433.18</v>
      </c>
      <c r="CE7" s="36">
        <v>306.49</v>
      </c>
      <c r="CF7" s="36">
        <v>878.73</v>
      </c>
      <c r="CG7" s="36">
        <v>501.18</v>
      </c>
      <c r="CH7" s="36">
        <v>376.61</v>
      </c>
      <c r="CI7" s="36">
        <v>440.03</v>
      </c>
      <c r="CJ7" s="36">
        <v>524.69000000000005</v>
      </c>
      <c r="CK7" s="36">
        <v>61.28</v>
      </c>
      <c r="CL7" s="36">
        <v>61.46</v>
      </c>
      <c r="CM7" s="36">
        <v>60.39</v>
      </c>
      <c r="CN7" s="36">
        <v>57.84</v>
      </c>
      <c r="CO7" s="36">
        <v>59.66</v>
      </c>
      <c r="CP7" s="36">
        <v>58.25</v>
      </c>
      <c r="CQ7" s="36">
        <v>57.17</v>
      </c>
      <c r="CR7" s="36">
        <v>57.55</v>
      </c>
      <c r="CS7" s="36">
        <v>57.43</v>
      </c>
      <c r="CT7" s="36">
        <v>57.29</v>
      </c>
      <c r="CU7" s="36">
        <v>57.58</v>
      </c>
      <c r="CV7" s="36">
        <v>87.57</v>
      </c>
      <c r="CW7" s="36">
        <v>87.75</v>
      </c>
      <c r="CX7" s="36">
        <v>85.94</v>
      </c>
      <c r="CY7" s="36">
        <v>86.39</v>
      </c>
      <c r="CZ7" s="36">
        <v>84.51</v>
      </c>
      <c r="DA7" s="36">
        <v>74.53</v>
      </c>
      <c r="DB7" s="36">
        <v>74.94</v>
      </c>
      <c r="DC7" s="36">
        <v>74.14</v>
      </c>
      <c r="DD7" s="36">
        <v>73.83</v>
      </c>
      <c r="DE7" s="36">
        <v>73.69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0.06</v>
      </c>
      <c r="EE7" s="36">
        <v>0</v>
      </c>
      <c r="EF7" s="36">
        <v>0</v>
      </c>
      <c r="EG7" s="36">
        <v>1.39</v>
      </c>
      <c r="EH7" s="36">
        <v>0.47</v>
      </c>
      <c r="EI7" s="36">
        <v>0.46</v>
      </c>
      <c r="EJ7" s="36">
        <v>0.8</v>
      </c>
      <c r="EK7" s="36">
        <v>0.69</v>
      </c>
      <c r="EL7" s="36">
        <v>0.65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鳥取県庁</cp:lastModifiedBy>
  <dcterms:created xsi:type="dcterms:W3CDTF">2016-12-02T02:20:29Z</dcterms:created>
  <dcterms:modified xsi:type="dcterms:W3CDTF">2017-02-27T04:49:49Z</dcterms:modified>
  <cp:category/>
</cp:coreProperties>
</file>