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166\Desktop\2017.02.15伯耆町様H27経営比較分析表\2017.02.15伯耆町様H27経営比較分析表\"/>
    </mc:Choice>
  </mc:AlternateContent>
  <workbookProtection workbookPassword="8649" lockStructure="1"/>
  <bookViews>
    <workbookView xWindow="0" yWindow="0" windowWidth="19200" windowHeight="121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<sst xmlns="http://schemas.openxmlformats.org/spreadsheetml/2006/main" count="237" uniqueCount="111">
  <si>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</si>
  <si>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</si>
  <si>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</si>
  <si>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</si>
  <si>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</si>
  <si>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</si>
  <si>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</si>
  <si>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</si>
  <si>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</si>
  <si>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</si>
  <si>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</si>
  <si>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</si>
  <si>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</si>
  <si>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</si>
  <si>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</si>
  <si>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</si>
  <si>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</si>
  <si>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</si>
  <si>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</si>
  <si>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</si>
  <si>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</si>
  <si>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</si>
  <si>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</si>
  <si>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</si>
  <si>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</si>
  <si>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</si>
  <si>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</si>
  <si>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</si>
  <si>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</si>
  <si>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</si>
  <si>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</si>
  <si>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</si>
  <si>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</si>
  <si>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</si>
  <si>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</si>
  <si>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</si>
  <si>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</si>
  <si>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</si>
  <si>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</si>
  <si>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</si>
  <si>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</si>
  <si>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</si>
  <si>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</si>
  <si>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</si>
  <si>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</si>
  <si>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</si>
  <si>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</si>
  <si>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</si>
  <si>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</si>
  <si>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</si>
  <si>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</si>
  <si>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</si>
  <si>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</si>
  <si>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</si>
  <si>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</si>
  <si>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</si>
  <si>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</si>
  <si>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</si>
  <si>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</si>
  <si>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</si>
  <si>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</si>
  <si>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</si>
  <si>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</si>
  <si>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</si>
  <si>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</si>
  <si>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</si>
  <si>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</si>
  <si>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</si>
  <si>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</si>
  <si>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</si>
  <si>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</si>
  <si>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</si>
  <si>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</si>
  <si>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</si>
  <si>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</si>
  <si>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</si>
  <si>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</si>
  <si>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</si>
  <si>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</si>
  <si>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</si>
  <si>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</si>
  <si>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</si>
  <si>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</si>
  <si>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</si>
  <si>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</si>
  <si>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</si>
  <si>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</si>
  <si>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</si>
  <si>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</si>
  <si>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</si>
  <si>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</si>
  <si>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</si>
  <si>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</si>
  <si>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</si>
  <si>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</si>
  <si>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</si>
  <si>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伯耆町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</si>
  <si>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</si>
  <si>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</si>
  <si>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</si>
  <si>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</si>
  <si>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</si>
  <si>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</si>
  <si>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</si>
  <si>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</si>
  <si>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</si>
  <si>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</si>
  <si>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</si>
  <si>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管渠なし</t>
    <rPh sb="0" eb="2">
      <t>カンキョ</t>
    </rPh>
    <phoneticPr fontId="4"/>
  </si>
  <si>
    <t>特定地域生活排水処理事業は全国的に健全経営ができている状況ではない。本町においては、全国平均、類似団体と比べ経費回収率が低い傾向にあり、適正な使用料収入の確保、汚水処理費の削減が課題となる。</t>
    <rPh sb="34" eb="36">
      <t>ホンチョウ</t>
    </rPh>
    <rPh sb="42" eb="44">
      <t>ゼンコク</t>
    </rPh>
    <rPh sb="44" eb="46">
      <t>ヘイキン</t>
    </rPh>
    <rPh sb="47" eb="49">
      <t>ルイジ</t>
    </rPh>
    <rPh sb="49" eb="51">
      <t>ダンタイ</t>
    </rPh>
    <rPh sb="52" eb="53">
      <t>クラ</t>
    </rPh>
    <rPh sb="54" eb="56">
      <t>ケイヒ</t>
    </rPh>
    <rPh sb="56" eb="58">
      <t>カイシュウ</t>
    </rPh>
    <rPh sb="58" eb="59">
      <t>リツ</t>
    </rPh>
    <rPh sb="60" eb="61">
      <t>ヒク</t>
    </rPh>
    <rPh sb="62" eb="64">
      <t>ケイコウ</t>
    </rPh>
    <rPh sb="68" eb="70">
      <t>テキセイ</t>
    </rPh>
    <rPh sb="71" eb="73">
      <t>シヨウ</t>
    </rPh>
    <rPh sb="73" eb="74">
      <t>リョウ</t>
    </rPh>
    <rPh sb="74" eb="76">
      <t>シュウニュウ</t>
    </rPh>
    <rPh sb="77" eb="79">
      <t>カクホ</t>
    </rPh>
    <rPh sb="80" eb="82">
      <t>オスイ</t>
    </rPh>
    <rPh sb="82" eb="84">
      <t>ショリ</t>
    </rPh>
    <rPh sb="84" eb="85">
      <t>ヒ</t>
    </rPh>
    <rPh sb="86" eb="88">
      <t>サクゲン</t>
    </rPh>
    <rPh sb="89" eb="91">
      <t>カダイ</t>
    </rPh>
    <phoneticPr fontId="4"/>
  </si>
  <si>
    <t>①収益的収支比率は100%を下回り、⑤経費回収率も100%を下回っているため、健全経営ができているとはいえない状況である。しかし、特定地域生活排水処理事業は全国的にもこの傾向にある。⑧水洗化率については、類似団体よりも上回っているため、施設の整備は徐々に進んでいるもの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</si>
</sst>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882216"/>
        <c:axId val="12688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6882216"/>
        <c:axId val="126883000"/>
      </c:lineChart>
      <c:dateAx>
        <c:axId val="126882216"/>
        <c:scaling>
          <c:orientation val="minMax"/>
        </c:scaling>
        <c:delete val="1"/>
        <c:axPos val="b"/>
        <c:numFmt formatCode="ge" sourceLinked="1"/>
        <c:majorTickMark val="none"/>
        <c:minorTickMark val="none"/>
        <c:tickLblPos val="none"/>
        <c:crossAx val="126883000"/>
        <c:crosses val="autoZero"/>
        <c:auto val="1"/>
        <c:lblOffset val="100"/>
        <c:baseTimeUnit val="years"/>
      </c:dateAx>
      <c:valAx>
        <c:axId val="12688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8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720504"/>
        <c:axId val="17114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70720504"/>
        <c:axId val="171147528"/>
      </c:lineChart>
      <c:dateAx>
        <c:axId val="170720504"/>
        <c:scaling>
          <c:orientation val="minMax"/>
        </c:scaling>
        <c:delete val="1"/>
        <c:axPos val="b"/>
        <c:numFmt formatCode="ge" sourceLinked="1"/>
        <c:majorTickMark val="none"/>
        <c:minorTickMark val="none"/>
        <c:tickLblPos val="none"/>
        <c:crossAx val="171147528"/>
        <c:crosses val="autoZero"/>
        <c:auto val="1"/>
        <c:lblOffset val="100"/>
        <c:baseTimeUnit val="years"/>
      </c:dateAx>
      <c:valAx>
        <c:axId val="17114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2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81.27</c:v>
                </c:pt>
                <c:pt idx="1">
                  <c:v>84.64</c:v>
                </c:pt>
                <c:pt idx="2">
                  <c:v>85.65</c:v>
                </c:pt>
                <c:pt idx="3">
                  <c:v>83.48</c:v>
                </c:pt>
                <c:pt idx="4">
                  <c:v>71.67</c:v>
                </c:pt>
              </c:numCache>
            </c:numRef>
          </c:val>
        </c:ser>
        <c:dLbls>
          <c:showLegendKey val="0"/>
          <c:showVal val="0"/>
          <c:showCatName val="0"/>
          <c:showSerName val="0"/>
          <c:showPercent val="0"/>
          <c:showBubbleSize val="0"/>
        </c:dLbls>
        <c:gapWidth val="150"/>
        <c:axId val="170720112"/>
        <c:axId val="17071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70720112"/>
        <c:axId val="170719720"/>
      </c:lineChart>
      <c:dateAx>
        <c:axId val="170720112"/>
        <c:scaling>
          <c:orientation val="minMax"/>
        </c:scaling>
        <c:delete val="1"/>
        <c:axPos val="b"/>
        <c:numFmt formatCode="ge" sourceLinked="1"/>
        <c:majorTickMark val="none"/>
        <c:minorTickMark val="none"/>
        <c:tickLblPos val="none"/>
        <c:crossAx val="170719720"/>
        <c:crosses val="autoZero"/>
        <c:auto val="1"/>
        <c:lblOffset val="100"/>
        <c:baseTimeUnit val="years"/>
      </c:dateAx>
      <c:valAx>
        <c:axId val="17071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75.14</c:v>
                </c:pt>
                <c:pt idx="1">
                  <c:v>65.03</c:v>
                </c:pt>
                <c:pt idx="2">
                  <c:v>69.11</c:v>
                </c:pt>
                <c:pt idx="3">
                  <c:v>68.08</c:v>
                </c:pt>
                <c:pt idx="4">
                  <c:v>73.239999999999995</c:v>
                </c:pt>
              </c:numCache>
            </c:numRef>
          </c:val>
        </c:ser>
        <c:dLbls>
          <c:showLegendKey val="0"/>
          <c:showVal val="0"/>
          <c:showCatName val="0"/>
          <c:showSerName val="0"/>
          <c:showPercent val="0"/>
          <c:showBubbleSize val="0"/>
        </c:dLbls>
        <c:gapWidth val="150"/>
        <c:axId val="126883784"/>
        <c:axId val="12688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83784"/>
        <c:axId val="126884176"/>
      </c:lineChart>
      <c:dateAx>
        <c:axId val="126883784"/>
        <c:scaling>
          <c:orientation val="minMax"/>
        </c:scaling>
        <c:delete val="1"/>
        <c:axPos val="b"/>
        <c:numFmt formatCode="ge" sourceLinked="1"/>
        <c:majorTickMark val="none"/>
        <c:minorTickMark val="none"/>
        <c:tickLblPos val="none"/>
        <c:crossAx val="126884176"/>
        <c:crosses val="autoZero"/>
        <c:auto val="1"/>
        <c:lblOffset val="100"/>
        <c:baseTimeUnit val="years"/>
      </c:dateAx>
      <c:valAx>
        <c:axId val="12688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8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885352"/>
        <c:axId val="12688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85352"/>
        <c:axId val="126885744"/>
      </c:lineChart>
      <c:dateAx>
        <c:axId val="126885352"/>
        <c:scaling>
          <c:orientation val="minMax"/>
        </c:scaling>
        <c:delete val="1"/>
        <c:axPos val="b"/>
        <c:numFmt formatCode="ge" sourceLinked="1"/>
        <c:majorTickMark val="none"/>
        <c:minorTickMark val="none"/>
        <c:tickLblPos val="none"/>
        <c:crossAx val="126885744"/>
        <c:crosses val="autoZero"/>
        <c:auto val="1"/>
        <c:lblOffset val="100"/>
        <c:baseTimeUnit val="years"/>
      </c:dateAx>
      <c:valAx>
        <c:axId val="12688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8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886920"/>
        <c:axId val="12688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86920"/>
        <c:axId val="126887312"/>
      </c:lineChart>
      <c:dateAx>
        <c:axId val="126886920"/>
        <c:scaling>
          <c:orientation val="minMax"/>
        </c:scaling>
        <c:delete val="1"/>
        <c:axPos val="b"/>
        <c:numFmt formatCode="ge" sourceLinked="1"/>
        <c:majorTickMark val="none"/>
        <c:minorTickMark val="none"/>
        <c:tickLblPos val="none"/>
        <c:crossAx val="126887312"/>
        <c:crosses val="autoZero"/>
        <c:auto val="1"/>
        <c:lblOffset val="100"/>
        <c:baseTimeUnit val="years"/>
      </c:dateAx>
      <c:valAx>
        <c:axId val="12688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8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720896"/>
        <c:axId val="17072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20896"/>
        <c:axId val="170721288"/>
      </c:lineChart>
      <c:dateAx>
        <c:axId val="170720896"/>
        <c:scaling>
          <c:orientation val="minMax"/>
        </c:scaling>
        <c:delete val="1"/>
        <c:axPos val="b"/>
        <c:numFmt formatCode="ge" sourceLinked="1"/>
        <c:majorTickMark val="none"/>
        <c:minorTickMark val="none"/>
        <c:tickLblPos val="none"/>
        <c:crossAx val="170721288"/>
        <c:crosses val="autoZero"/>
        <c:auto val="1"/>
        <c:lblOffset val="100"/>
        <c:baseTimeUnit val="years"/>
      </c:dateAx>
      <c:valAx>
        <c:axId val="17072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15144"/>
        <c:axId val="17131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15144"/>
        <c:axId val="171315536"/>
      </c:lineChart>
      <c:dateAx>
        <c:axId val="171315144"/>
        <c:scaling>
          <c:orientation val="minMax"/>
        </c:scaling>
        <c:delete val="1"/>
        <c:axPos val="b"/>
        <c:numFmt formatCode="ge" sourceLinked="1"/>
        <c:majorTickMark val="none"/>
        <c:minorTickMark val="none"/>
        <c:tickLblPos val="none"/>
        <c:crossAx val="171315536"/>
        <c:crosses val="autoZero"/>
        <c:auto val="1"/>
        <c:lblOffset val="100"/>
        <c:baseTimeUnit val="years"/>
      </c:dateAx>
      <c:valAx>
        <c:axId val="17131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1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1402.8</c:v>
                </c:pt>
                <c:pt idx="1">
                  <c:v>1309.1300000000001</c:v>
                </c:pt>
                <c:pt idx="2">
                  <c:v>1195.67</c:v>
                </c:pt>
                <c:pt idx="3">
                  <c:v>1068.78</c:v>
                </c:pt>
                <c:pt idx="4">
                  <c:v>187.83</c:v>
                </c:pt>
              </c:numCache>
            </c:numRef>
          </c:val>
        </c:ser>
        <c:dLbls>
          <c:showLegendKey val="0"/>
          <c:showVal val="0"/>
          <c:showCatName val="0"/>
          <c:showSerName val="0"/>
          <c:showPercent val="0"/>
          <c:showBubbleSize val="0"/>
        </c:dLbls>
        <c:gapWidth val="150"/>
        <c:axId val="171316712"/>
        <c:axId val="17131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71316712"/>
        <c:axId val="171317104"/>
      </c:lineChart>
      <c:dateAx>
        <c:axId val="171316712"/>
        <c:scaling>
          <c:orientation val="minMax"/>
        </c:scaling>
        <c:delete val="1"/>
        <c:axPos val="b"/>
        <c:numFmt formatCode="ge" sourceLinked="1"/>
        <c:majorTickMark val="none"/>
        <c:minorTickMark val="none"/>
        <c:tickLblPos val="none"/>
        <c:crossAx val="171317104"/>
        <c:crosses val="autoZero"/>
        <c:auto val="1"/>
        <c:lblOffset val="100"/>
        <c:baseTimeUnit val="years"/>
      </c:dateAx>
      <c:valAx>
        <c:axId val="17131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1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63.7</c:v>
                </c:pt>
                <c:pt idx="1">
                  <c:v>51.67</c:v>
                </c:pt>
                <c:pt idx="2">
                  <c:v>51.13</c:v>
                </c:pt>
                <c:pt idx="3">
                  <c:v>54.21</c:v>
                </c:pt>
                <c:pt idx="4">
                  <c:v>54.71</c:v>
                </c:pt>
              </c:numCache>
            </c:numRef>
          </c:val>
        </c:ser>
        <c:dLbls>
          <c:showLegendKey val="0"/>
          <c:showVal val="0"/>
          <c:showCatName val="0"/>
          <c:showSerName val="0"/>
          <c:showPercent val="0"/>
          <c:showBubbleSize val="0"/>
        </c:dLbls>
        <c:gapWidth val="150"/>
        <c:axId val="171318280"/>
        <c:axId val="17131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71318280"/>
        <c:axId val="171318672"/>
      </c:lineChart>
      <c:dateAx>
        <c:axId val="171318280"/>
        <c:scaling>
          <c:orientation val="minMax"/>
        </c:scaling>
        <c:delete val="1"/>
        <c:axPos val="b"/>
        <c:numFmt formatCode="ge" sourceLinked="1"/>
        <c:majorTickMark val="none"/>
        <c:minorTickMark val="none"/>
        <c:tickLblPos val="none"/>
        <c:crossAx val="171318672"/>
        <c:crosses val="autoZero"/>
        <c:auto val="1"/>
        <c:lblOffset val="100"/>
        <c:baseTimeUnit val="years"/>
      </c:dateAx>
      <c:valAx>
        <c:axId val="17131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1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242.76</c:v>
                </c:pt>
                <c:pt idx="1">
                  <c:v>301.73</c:v>
                </c:pt>
                <c:pt idx="2">
                  <c:v>307.85000000000002</c:v>
                </c:pt>
                <c:pt idx="3">
                  <c:v>307.92</c:v>
                </c:pt>
                <c:pt idx="4">
                  <c:v>298.52</c:v>
                </c:pt>
              </c:numCache>
            </c:numRef>
          </c:val>
        </c:ser>
        <c:dLbls>
          <c:showLegendKey val="0"/>
          <c:showVal val="0"/>
          <c:showCatName val="0"/>
          <c:showSerName val="0"/>
          <c:showPercent val="0"/>
          <c:showBubbleSize val="0"/>
        </c:dLbls>
        <c:gapWidth val="150"/>
        <c:axId val="171145960"/>
        <c:axId val="17114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71145960"/>
        <c:axId val="171146352"/>
      </c:lineChart>
      <c:dateAx>
        <c:axId val="171145960"/>
        <c:scaling>
          <c:orientation val="minMax"/>
        </c:scaling>
        <c:delete val="1"/>
        <c:axPos val="b"/>
        <c:numFmt formatCode="ge" sourceLinked="1"/>
        <c:majorTickMark val="none"/>
        <c:minorTickMark val="none"/>
        <c:tickLblPos val="none"/>
        <c:crossAx val="171146352"/>
        <c:crosses val="autoZero"/>
        <c:auto val="1"/>
        <c:lblOffset val="100"/>
        <c:baseTimeUnit val="years"/>
      </c:dateAx>
      <c:valAx>
        <c:axId val="17114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鳥取県　伯耆町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11371</v>
      </c>
      <c r="AM8" s="64"/>
      <c r="AN8" s="64"/>
      <c r="AO8" s="64"/>
      <c r="AP8" s="64"/>
      <c r="AQ8" s="64"/>
      <c r="AR8" s="64"/>
      <c r="AS8" s="64"/>
      <c r="AT8" s="63">
        <f>データ!S6</f>
        <v>139.44</v>
      </c>
      <c r="AU8" s="63"/>
      <c r="AV8" s="63"/>
      <c r="AW8" s="63"/>
      <c r="AX8" s="63"/>
      <c r="AY8" s="63"/>
      <c r="AZ8" s="63"/>
      <c r="BA8" s="63"/>
      <c r="BB8" s="63">
        <f>データ!T6</f>
        <v>81.55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7.28</v>
      </c>
      <c r="Q10" s="63"/>
      <c r="R10" s="63"/>
      <c r="S10" s="63"/>
      <c r="T10" s="63"/>
      <c r="U10" s="63"/>
      <c r="V10" s="63"/>
      <c r="W10" s="63">
        <f>データ!P6</f>
        <v>100</v>
      </c>
      <c r="X10" s="63"/>
      <c r="Y10" s="63"/>
      <c r="Z10" s="63"/>
      <c r="AA10" s="63"/>
      <c r="AB10" s="63"/>
      <c r="AC10" s="63"/>
      <c r="AD10" s="64">
        <f>データ!Q6</f>
        <v>3888</v>
      </c>
      <c r="AE10" s="64"/>
      <c r="AF10" s="64"/>
      <c r="AG10" s="64"/>
      <c r="AH10" s="64"/>
      <c r="AI10" s="64"/>
      <c r="AJ10" s="64"/>
      <c r="AK10" s="2"/>
      <c r="AL10" s="64">
        <f>データ!U6</f>
        <v>826</v>
      </c>
      <c r="AM10" s="64"/>
      <c r="AN10" s="64"/>
      <c r="AO10" s="64"/>
      <c r="AP10" s="64"/>
      <c r="AQ10" s="64"/>
      <c r="AR10" s="64"/>
      <c r="AS10" s="64"/>
      <c r="AT10" s="63">
        <f>データ!V6</f>
        <v>0.25</v>
      </c>
      <c r="AU10" s="63"/>
      <c r="AV10" s="63"/>
      <c r="AW10" s="63"/>
      <c r="AX10" s="63"/>
      <c r="AY10" s="63"/>
      <c r="AZ10" s="63"/>
      <c r="BA10" s="63"/>
      <c r="BB10" s="63">
        <f>データ!W6</f>
        <v>3304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313904</v>
      </c>
      <c r="D6" s="31">
        <f t="shared" si="3"/>
        <v>47</v>
      </c>
      <c r="E6" s="31">
        <f t="shared" si="3"/>
        <v>18</v>
      </c>
      <c r="F6" s="31">
        <f t="shared" si="3"/>
        <v>0</v>
      </c>
      <c r="G6" s="31">
        <f t="shared" si="3"/>
        <v>0</v>
      </c>
      <c r="H6" s="31" t="str">
        <f t="shared" si="3"/>
        <v>鳥取県　伯耆町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7.28</v>
      </c>
      <c r="P6" s="32">
        <f t="shared" si="3"/>
        <v>100</v>
      </c>
      <c r="Q6" s="32">
        <f t="shared" si="3"/>
        <v>3888</v>
      </c>
      <c r="R6" s="32">
        <f t="shared" si="3"/>
        <v>11371</v>
      </c>
      <c r="S6" s="32">
        <f t="shared" si="3"/>
        <v>139.44</v>
      </c>
      <c r="T6" s="32">
        <f t="shared" si="3"/>
        <v>81.55</v>
      </c>
      <c r="U6" s="32">
        <f t="shared" si="3"/>
        <v>826</v>
      </c>
      <c r="V6" s="32">
        <f t="shared" si="3"/>
        <v>0.25</v>
      </c>
      <c r="W6" s="32">
        <f t="shared" si="3"/>
        <v>3304</v>
      </c>
      <c r="X6" s="33">
        <f>IF(X7="",NA(),X7)</f>
        <v>75.14</v>
      </c>
      <c r="Y6" s="33">
        <f t="shared" ref="Y6:AG6" si="4">IF(Y7="",NA(),Y7)</f>
        <v>65.03</v>
      </c>
      <c r="Z6" s="33">
        <f t="shared" si="4"/>
        <v>69.11</v>
      </c>
      <c r="AA6" s="33">
        <f t="shared" si="4"/>
        <v>68.08</v>
      </c>
      <c r="AB6" s="33">
        <f t="shared" si="4"/>
        <v>73.239999999999995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1402.8</v>
      </c>
      <c r="BF6" s="33">
        <f t="shared" ref="BF6:BN6" si="7">IF(BF7="",NA(),BF7)</f>
        <v>1309.1300000000001</v>
      </c>
      <c r="BG6" s="33">
        <f t="shared" si="7"/>
        <v>1195.67</v>
      </c>
      <c r="BH6" s="33">
        <f t="shared" si="7"/>
        <v>1068.78</v>
      </c>
      <c r="BI6" s="33">
        <f t="shared" si="7"/>
        <v>187.83</v>
      </c>
      <c r="BJ6" s="33">
        <f t="shared" si="7"/>
        <v>421.01</v>
      </c>
      <c r="BK6" s="33">
        <f t="shared" si="7"/>
        <v>430.64</v>
      </c>
      <c r="BL6" s="33">
        <f t="shared" si="7"/>
        <v>446.63</v>
      </c>
      <c r="BM6" s="33">
        <f t="shared" si="7"/>
        <v>416.91</v>
      </c>
      <c r="BN6" s="33">
        <f t="shared" si="7"/>
        <v>392.19</v>
      </c>
      <c r="BO6" s="32" t="str">
        <f>IF(BO7="","",IF(BO7="-","【-】","【"&amp;SUBSTITUTE(TEXT(BO7,"#,##0.00"),"-","△")&amp;"】"))</f>
        <v>【345.93】</v>
      </c>
      <c r="BP6" s="33">
        <f>IF(BP7="",NA(),BP7)</f>
        <v>63.7</v>
      </c>
      <c r="BQ6" s="33">
        <f t="shared" ref="BQ6:BY6" si="8">IF(BQ7="",NA(),BQ7)</f>
        <v>51.67</v>
      </c>
      <c r="BR6" s="33">
        <f t="shared" si="8"/>
        <v>51.13</v>
      </c>
      <c r="BS6" s="33">
        <f t="shared" si="8"/>
        <v>54.21</v>
      </c>
      <c r="BT6" s="33">
        <f t="shared" si="8"/>
        <v>54.71</v>
      </c>
      <c r="BU6" s="33">
        <f t="shared" si="8"/>
        <v>58.98</v>
      </c>
      <c r="BV6" s="33">
        <f t="shared" si="8"/>
        <v>58.78</v>
      </c>
      <c r="BW6" s="33">
        <f t="shared" si="8"/>
        <v>58.53</v>
      </c>
      <c r="BX6" s="33">
        <f t="shared" si="8"/>
        <v>57.93</v>
      </c>
      <c r="BY6" s="33">
        <f t="shared" si="8"/>
        <v>57.03</v>
      </c>
      <c r="BZ6" s="32" t="str">
        <f>IF(BZ7="","",IF(BZ7="-","【-】","【"&amp;SUBSTITUTE(TEXT(BZ7,"#,##0.00"),"-","△")&amp;"】"))</f>
        <v>【59.44】</v>
      </c>
      <c r="CA6" s="33">
        <f>IF(CA7="",NA(),CA7)</f>
        <v>242.76</v>
      </c>
      <c r="CB6" s="33">
        <f t="shared" ref="CB6:CJ6" si="9">IF(CB7="",NA(),CB7)</f>
        <v>301.73</v>
      </c>
      <c r="CC6" s="33">
        <f t="shared" si="9"/>
        <v>307.85000000000002</v>
      </c>
      <c r="CD6" s="33">
        <f t="shared" si="9"/>
        <v>307.92</v>
      </c>
      <c r="CE6" s="33">
        <f t="shared" si="9"/>
        <v>298.52</v>
      </c>
      <c r="CF6" s="33">
        <f t="shared" si="9"/>
        <v>253.84</v>
      </c>
      <c r="CG6" s="33">
        <f t="shared" si="9"/>
        <v>257.02999999999997</v>
      </c>
      <c r="CH6" s="33">
        <f t="shared" si="9"/>
        <v>266.57</v>
      </c>
      <c r="CI6" s="33">
        <f t="shared" si="9"/>
        <v>276.93</v>
      </c>
      <c r="CJ6" s="33">
        <f t="shared" si="9"/>
        <v>283.73</v>
      </c>
      <c r="CK6" s="32" t="str">
        <f>IF(CK7="","",IF(CK7="-","【-】","【"&amp;SUBSTITUTE(TEXT(CK7,"#,##0.00"),"-","△")&amp;"】"))</f>
        <v>【272.79】</v>
      </c>
      <c r="CL6" s="33" t="str">
        <f>IF(CL7="",NA(),CL7)</f>
        <v>-</v>
      </c>
      <c r="CM6" s="33" t="str">
        <f t="shared" ref="CM6:CU6" si="10">IF(CM7="",NA(),CM7)</f>
        <v>-</v>
      </c>
      <c r="CN6" s="33" t="str">
        <f t="shared" si="10"/>
        <v>-</v>
      </c>
      <c r="CO6" s="33" t="str">
        <f t="shared" si="10"/>
        <v>-</v>
      </c>
      <c r="CP6" s="33" t="str">
        <f t="shared" si="10"/>
        <v>-</v>
      </c>
      <c r="CQ6" s="33">
        <f t="shared" si="10"/>
        <v>60.03</v>
      </c>
      <c r="CR6" s="33">
        <f t="shared" si="10"/>
        <v>61.93</v>
      </c>
      <c r="CS6" s="33">
        <f t="shared" si="10"/>
        <v>58.06</v>
      </c>
      <c r="CT6" s="33">
        <f t="shared" si="10"/>
        <v>59.08</v>
      </c>
      <c r="CU6" s="33">
        <f t="shared" si="10"/>
        <v>58.25</v>
      </c>
      <c r="CV6" s="32" t="str">
        <f>IF(CV7="","",IF(CV7="-","【-】","【"&amp;SUBSTITUTE(TEXT(CV7,"#,##0.00"),"-","△")&amp;"】"))</f>
        <v>【58.84】</v>
      </c>
      <c r="CW6" s="33">
        <f>IF(CW7="",NA(),CW7)</f>
        <v>81.27</v>
      </c>
      <c r="CX6" s="33">
        <f t="shared" ref="CX6:DF6" si="11">IF(CX7="",NA(),CX7)</f>
        <v>84.64</v>
      </c>
      <c r="CY6" s="33">
        <f t="shared" si="11"/>
        <v>85.65</v>
      </c>
      <c r="CZ6" s="33">
        <f t="shared" si="11"/>
        <v>83.48</v>
      </c>
      <c r="DA6" s="33">
        <f t="shared" si="11"/>
        <v>71.67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313904</v>
      </c>
      <c r="D7" s="35">
        <v>47</v>
      </c>
      <c r="E7" s="35">
        <v>18</v>
      </c>
      <c r="F7" s="35">
        <v>0</v>
      </c>
      <c r="G7" s="35">
        <v>0</v>
      </c>
      <c r="H7" s="35" t="s">
        <v>96</v>
      </c>
      <c r="I7" s="35" t="s">
        <v>97</v>
      </c>
      <c r="J7" s="35" t="s">
        <v>98</v>
      </c>
      <c r="K7" s="35" t="s">
        <v>99</v>
      </c>
      <c r="L7" s="35" t="s">
        <v>100</v>
      </c>
      <c r="M7" s="36" t="s">
        <v>101</v>
      </c>
      <c r="N7" s="36" t="s">
        <v>102</v>
      </c>
      <c r="O7" s="36">
        <v>7.28</v>
      </c>
      <c r="P7" s="36">
        <v>100</v>
      </c>
      <c r="Q7" s="36">
        <v>3888</v>
      </c>
      <c r="R7" s="36">
        <v>11371</v>
      </c>
      <c r="S7" s="36">
        <v>139.44</v>
      </c>
      <c r="T7" s="36">
        <v>81.55</v>
      </c>
      <c r="U7" s="36">
        <v>826</v>
      </c>
      <c r="V7" s="36">
        <v>0.25</v>
      </c>
      <c r="W7" s="36">
        <v>3304</v>
      </c>
      <c r="X7" s="36">
        <v>75.14</v>
      </c>
      <c r="Y7" s="36">
        <v>65.03</v>
      </c>
      <c r="Z7" s="36">
        <v>69.11</v>
      </c>
      <c r="AA7" s="36">
        <v>68.08</v>
      </c>
      <c r="AB7" s="36">
        <v>73.239999999999995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1402.8</v>
      </c>
      <c r="BF7" s="36">
        <v>1309.1300000000001</v>
      </c>
      <c r="BG7" s="36">
        <v>1195.67</v>
      </c>
      <c r="BH7" s="36">
        <v>1068.78</v>
      </c>
      <c r="BI7" s="36">
        <v>187.83</v>
      </c>
      <c r="BJ7" s="36">
        <v>421.01</v>
      </c>
      <c r="BK7" s="36">
        <v>430.64</v>
      </c>
      <c r="BL7" s="36">
        <v>446.63</v>
      </c>
      <c r="BM7" s="36">
        <v>416.91</v>
      </c>
      <c r="BN7" s="36">
        <v>392.19</v>
      </c>
      <c r="BO7" s="36">
        <v>345.93</v>
      </c>
      <c r="BP7" s="36">
        <v>63.7</v>
      </c>
      <c r="BQ7" s="36">
        <v>51.67</v>
      </c>
      <c r="BR7" s="36">
        <v>51.13</v>
      </c>
      <c r="BS7" s="36">
        <v>54.21</v>
      </c>
      <c r="BT7" s="36">
        <v>54.71</v>
      </c>
      <c r="BU7" s="36">
        <v>58.98</v>
      </c>
      <c r="BV7" s="36">
        <v>58.78</v>
      </c>
      <c r="BW7" s="36">
        <v>58.53</v>
      </c>
      <c r="BX7" s="36">
        <v>57.93</v>
      </c>
      <c r="BY7" s="36">
        <v>57.03</v>
      </c>
      <c r="BZ7" s="36">
        <v>59.44</v>
      </c>
      <c r="CA7" s="36">
        <v>242.76</v>
      </c>
      <c r="CB7" s="36">
        <v>301.73</v>
      </c>
      <c r="CC7" s="36">
        <v>307.85000000000002</v>
      </c>
      <c r="CD7" s="36">
        <v>307.92</v>
      </c>
      <c r="CE7" s="36">
        <v>298.52</v>
      </c>
      <c r="CF7" s="36">
        <v>253.84</v>
      </c>
      <c r="CG7" s="36">
        <v>257.02999999999997</v>
      </c>
      <c r="CH7" s="36">
        <v>266.57</v>
      </c>
      <c r="CI7" s="36">
        <v>276.93</v>
      </c>
      <c r="CJ7" s="36">
        <v>283.73</v>
      </c>
      <c r="CK7" s="36">
        <v>272.79000000000002</v>
      </c>
      <c r="CL7" s="36" t="s">
        <v>101</v>
      </c>
      <c r="CM7" s="36" t="s">
        <v>101</v>
      </c>
      <c r="CN7" s="36" t="s">
        <v>101</v>
      </c>
      <c r="CO7" s="36" t="s">
        <v>101</v>
      </c>
      <c r="CP7" s="36" t="s">
        <v>101</v>
      </c>
      <c r="CQ7" s="36">
        <v>60.03</v>
      </c>
      <c r="CR7" s="36">
        <v>61.93</v>
      </c>
      <c r="CS7" s="36">
        <v>58.06</v>
      </c>
      <c r="CT7" s="36">
        <v>59.08</v>
      </c>
      <c r="CU7" s="36">
        <v>58.25</v>
      </c>
      <c r="CV7" s="36">
        <v>58.84</v>
      </c>
      <c r="CW7" s="36">
        <v>81.27</v>
      </c>
      <c r="CX7" s="36">
        <v>84.64</v>
      </c>
      <c r="CY7" s="36">
        <v>85.65</v>
      </c>
      <c r="CZ7" s="36">
        <v>83.48</v>
      </c>
      <c r="DA7" s="36">
        <v>71.67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dcterms:created xsi:type="dcterms:W3CDTF">2017-02-08T03:23:40Z</dcterms:created>
  <dcterms:modified xsi:type="dcterms:W3CDTF">2017-02-27T05:29:17Z</dcterms:modified>
  <cp:category/>
</cp:coreProperties>
</file>