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3166\Desktop\2017.02.15伯耆町様H27経営比較分析表\2017.02.15伯耆町様H27経営比較分析表\"/>
    </mc:Choice>
  </mc:AlternateContent>
  <workbookProtection workbookPassword="8649" lockStructure="1"/>
  <bookViews>
    <workbookView xWindow="0" yWindow="0" windowWidth="20490" windowHeight="792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<sst xmlns="http://schemas.openxmlformats.org/spreadsheetml/2006/main" count="221" uniqueCount="111">
  <si>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</si>
  <si>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</si>
  <si>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</si>
  <si>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</si>
  <si>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</si>
  <si>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</si>
  <si>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</si>
  <si>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</si>
  <si>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</si>
  <si>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</si>
  <si>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</si>
  <si>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</si>
  <si>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</si>
  <si>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</si>
  <si>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</si>
  <si>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</si>
  <si>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</si>
  <si>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</si>
  <si>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</si>
  <si>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</si>
  <si>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</si>
  <si>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</si>
  <si>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</si>
  <si>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</si>
  <si>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</si>
  <si>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</si>
  <si>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</si>
  <si>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</si>
  <si>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</si>
  <si>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</si>
  <si>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</si>
  <si>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</si>
  <si>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</si>
  <si>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</si>
  <si>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</si>
  <si>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</si>
  <si>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</si>
  <si>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</si>
  <si>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</si>
  <si>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</si>
  <si>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</si>
  <si>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</si>
  <si>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</si>
  <si>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</si>
  <si>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</si>
  <si>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</si>
  <si>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</si>
  <si>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</si>
  <si>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</si>
  <si>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</si>
  <si>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</si>
  <si>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</si>
  <si>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</si>
  <si>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</si>
  <si>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</si>
  <si>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</si>
  <si>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</si>
  <si>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</si>
  <si>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</si>
  <si>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</si>
  <si>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</si>
  <si>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</si>
  <si>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</si>
  <si>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</si>
  <si>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</si>
  <si>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</si>
  <si>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</si>
  <si>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</si>
  <si>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</si>
  <si>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</si>
  <si>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</si>
  <si>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</si>
  <si>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</si>
  <si>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</si>
  <si>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</si>
  <si>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</si>
  <si>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</si>
  <si>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</si>
  <si>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</si>
  <si>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</si>
  <si>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</si>
  <si>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</si>
  <si>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</si>
  <si>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</si>
  <si>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</si>
  <si>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</si>
  <si>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</si>
  <si>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</si>
  <si>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</si>
  <si>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</si>
  <si>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</si>
  <si>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</si>
  <si>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</si>
  <si>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</si>
  <si>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</si>
  <si>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</si>
  <si>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伯耆町</t>
  </si>
  <si>
    <t>法非適用</t>
  </si>
  <si>
    <t>下水道事業</t>
  </si>
  <si>
    <t>小規模集合排水処理</t>
  </si>
  <si>
    <t>I2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</si>
  <si>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</si>
  <si>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</si>
  <si>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</si>
  <si>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</si>
  <si>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</si>
  <si>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</si>
  <si>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</si>
  <si>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小規模集合排水処理事業単独では全国的にも健全経営が出来ているとはいえない状況である。
　H２３,H２４年度に藍野ペンション処理区整備事業を実施したので、償還額が増加した。
 このため、Ｈ２５年度以降の各指標に影響が出ている。
 また、整備から１０年以上経過する施設が多いことから統合、再整備を検討する必要がある。
　計画的な運営を行い、経費削減、施設の適正な更新等、可能な範囲で改善に努めたい。</t>
    <phoneticPr fontId="4"/>
  </si>
  <si>
    <t>③　平成26年度のみ類似団体平均を下回っている。
　小規模集合排水処理事業の管渠については、法定耐用年数が経過するまで期間があるため、計画的な更新が必要な時期は未定である。　
　</t>
    <rPh sb="34" eb="36">
      <t>ショリ</t>
    </rPh>
    <phoneticPr fontId="4"/>
  </si>
  <si>
    <t>①収益的収支比率は、前年と比べ上昇しているが、依然として100%を下回っており、赤字であることがわかる。⑤経費回収率についは、全国平均、類似団体を上回っているものの、100%を大きく下回り、回収すべき必要な経費を料金で回収できていない状況にある。⑦施設利用率は、昨年と比べ減少しているものの、全国平均、類似団体を上回っている。⑧水洗化率は昨年度と比べ上昇しており、全国平均、類似団体を若干上回っている。平成24年度から上昇傾向にあるので、このまま100%に近づけていけるよう計画的な整備を行いたい。</t>
    <rPh sb="10" eb="12">
      <t>ゼンネン</t>
    </rPh>
    <rPh sb="13" eb="14">
      <t>クラ</t>
    </rPh>
    <rPh sb="15" eb="17">
      <t>ジョウショウ</t>
    </rPh>
    <rPh sb="23" eb="25">
      <t>イゼン</t>
    </rPh>
    <rPh sb="40" eb="42">
      <t>アカジ</t>
    </rPh>
    <rPh sb="63" eb="65">
      <t>ゼンコク</t>
    </rPh>
    <rPh sb="65" eb="67">
      <t>ヘイキン</t>
    </rPh>
    <rPh sb="68" eb="70">
      <t>ルイジ</t>
    </rPh>
    <rPh sb="70" eb="72">
      <t>ダンタイ</t>
    </rPh>
    <rPh sb="73" eb="75">
      <t>ウワマワ</t>
    </rPh>
    <rPh sb="131" eb="133">
      <t>サクネン</t>
    </rPh>
    <rPh sb="134" eb="135">
      <t>クラ</t>
    </rPh>
    <rPh sb="136" eb="138">
      <t>ゲンショウ</t>
    </rPh>
    <rPh sb="169" eb="172">
      <t>サクネンド</t>
    </rPh>
    <rPh sb="173" eb="174">
      <t>クラ</t>
    </rPh>
    <rPh sb="175" eb="177">
      <t>ジョウショウ</t>
    </rPh>
    <rPh sb="194" eb="196">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</si>
</sst>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2376376"/>
        <c:axId val="1624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formatCode="#,##0.00;&quot;△&quot;#,##0.00;&quot;-&quot;">
                  <c:v>0.01</c:v>
                </c:pt>
                <c:pt idx="4">
                  <c:v>0</c:v>
                </c:pt>
              </c:numCache>
            </c:numRef>
          </c:val>
          <c:smooth val="0"/>
        </c:ser>
        <c:dLbls>
          <c:showLegendKey val="0"/>
          <c:showVal val="0"/>
          <c:showCatName val="0"/>
          <c:showSerName val="0"/>
          <c:showPercent val="0"/>
          <c:showBubbleSize val="0"/>
        </c:dLbls>
        <c:marker val="1"/>
        <c:smooth val="0"/>
        <c:axId val="162376376"/>
        <c:axId val="162470688"/>
      </c:lineChart>
      <c:dateAx>
        <c:axId val="162376376"/>
        <c:scaling>
          <c:orientation val="minMax"/>
        </c:scaling>
        <c:delete val="1"/>
        <c:axPos val="b"/>
        <c:numFmt formatCode="ge" sourceLinked="1"/>
        <c:majorTickMark val="none"/>
        <c:minorTickMark val="none"/>
        <c:tickLblPos val="none"/>
        <c:crossAx val="162470688"/>
        <c:crosses val="autoZero"/>
        <c:auto val="1"/>
        <c:lblOffset val="100"/>
        <c:baseTimeUnit val="years"/>
      </c:dateAx>
      <c:valAx>
        <c:axId val="1624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763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47.62</c:v>
                </c:pt>
                <c:pt idx="1">
                  <c:v>71.69</c:v>
                </c:pt>
                <c:pt idx="2">
                  <c:v>71.69</c:v>
                </c:pt>
                <c:pt idx="3">
                  <c:v>71.69</c:v>
                </c:pt>
                <c:pt idx="4">
                  <c:v>51.08</c:v>
                </c:pt>
              </c:numCache>
            </c:numRef>
          </c:val>
        </c:ser>
        <c:dLbls>
          <c:showLegendKey val="0"/>
          <c:showVal val="0"/>
          <c:showCatName val="0"/>
          <c:showSerName val="0"/>
          <c:showPercent val="0"/>
          <c:showBubbleSize val="0"/>
        </c:dLbls>
        <c:gapWidth val="150"/>
        <c:axId val="164770288"/>
        <c:axId val="16477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32.659999999999997</c:v>
                </c:pt>
                <c:pt idx="1">
                  <c:v>45.55</c:v>
                </c:pt>
                <c:pt idx="2">
                  <c:v>35.64</c:v>
                </c:pt>
                <c:pt idx="3">
                  <c:v>37.950000000000003</c:v>
                </c:pt>
                <c:pt idx="4">
                  <c:v>34.92</c:v>
                </c:pt>
              </c:numCache>
            </c:numRef>
          </c:val>
          <c:smooth val="0"/>
        </c:ser>
        <c:dLbls>
          <c:showLegendKey val="0"/>
          <c:showVal val="0"/>
          <c:showCatName val="0"/>
          <c:showSerName val="0"/>
          <c:showPercent val="0"/>
          <c:showBubbleSize val="0"/>
        </c:dLbls>
        <c:marker val="1"/>
        <c:smooth val="0"/>
        <c:axId val="164770288"/>
        <c:axId val="164770680"/>
      </c:lineChart>
      <c:dateAx>
        <c:axId val="164770288"/>
        <c:scaling>
          <c:orientation val="minMax"/>
        </c:scaling>
        <c:delete val="1"/>
        <c:axPos val="b"/>
        <c:numFmt formatCode="ge" sourceLinked="1"/>
        <c:majorTickMark val="none"/>
        <c:minorTickMark val="none"/>
        <c:tickLblPos val="none"/>
        <c:crossAx val="164770680"/>
        <c:crosses val="autoZero"/>
        <c:auto val="1"/>
        <c:lblOffset val="100"/>
        <c:baseTimeUnit val="years"/>
      </c:dateAx>
      <c:valAx>
        <c:axId val="16477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7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81.849999999999994</c:v>
                </c:pt>
                <c:pt idx="1">
                  <c:v>60.64</c:v>
                </c:pt>
                <c:pt idx="2">
                  <c:v>73.900000000000006</c:v>
                </c:pt>
                <c:pt idx="3">
                  <c:v>75</c:v>
                </c:pt>
                <c:pt idx="4">
                  <c:v>89.66</c:v>
                </c:pt>
              </c:numCache>
            </c:numRef>
          </c:val>
        </c:ser>
        <c:dLbls>
          <c:showLegendKey val="0"/>
          <c:showVal val="0"/>
          <c:showCatName val="0"/>
          <c:showSerName val="0"/>
          <c:showPercent val="0"/>
          <c:showBubbleSize val="0"/>
        </c:dLbls>
        <c:gapWidth val="150"/>
        <c:axId val="164771856"/>
        <c:axId val="16477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85.47</c:v>
                </c:pt>
                <c:pt idx="1">
                  <c:v>80.91</c:v>
                </c:pt>
                <c:pt idx="2">
                  <c:v>87.19</c:v>
                </c:pt>
                <c:pt idx="3">
                  <c:v>88.2</c:v>
                </c:pt>
                <c:pt idx="4">
                  <c:v>88.64</c:v>
                </c:pt>
              </c:numCache>
            </c:numRef>
          </c:val>
          <c:smooth val="0"/>
        </c:ser>
        <c:dLbls>
          <c:showLegendKey val="0"/>
          <c:showVal val="0"/>
          <c:showCatName val="0"/>
          <c:showSerName val="0"/>
          <c:showPercent val="0"/>
          <c:showBubbleSize val="0"/>
        </c:dLbls>
        <c:marker val="1"/>
        <c:smooth val="0"/>
        <c:axId val="164771856"/>
        <c:axId val="164772248"/>
      </c:lineChart>
      <c:dateAx>
        <c:axId val="164771856"/>
        <c:scaling>
          <c:orientation val="minMax"/>
        </c:scaling>
        <c:delete val="1"/>
        <c:axPos val="b"/>
        <c:numFmt formatCode="ge" sourceLinked="1"/>
        <c:majorTickMark val="none"/>
        <c:minorTickMark val="none"/>
        <c:tickLblPos val="none"/>
        <c:crossAx val="164772248"/>
        <c:crosses val="autoZero"/>
        <c:auto val="1"/>
        <c:lblOffset val="100"/>
        <c:baseTimeUnit val="years"/>
      </c:dateAx>
      <c:valAx>
        <c:axId val="16477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7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67.05</c:v>
                </c:pt>
                <c:pt idx="1">
                  <c:v>68.400000000000006</c:v>
                </c:pt>
                <c:pt idx="2">
                  <c:v>39.72</c:v>
                </c:pt>
                <c:pt idx="3">
                  <c:v>43.28</c:v>
                </c:pt>
                <c:pt idx="4">
                  <c:v>70.05</c:v>
                </c:pt>
              </c:numCache>
            </c:numRef>
          </c:val>
        </c:ser>
        <c:dLbls>
          <c:showLegendKey val="0"/>
          <c:showVal val="0"/>
          <c:showCatName val="0"/>
          <c:showSerName val="0"/>
          <c:showPercent val="0"/>
          <c:showBubbleSize val="0"/>
        </c:dLbls>
        <c:gapWidth val="150"/>
        <c:axId val="163957584"/>
        <c:axId val="12438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957584"/>
        <c:axId val="124383016"/>
      </c:lineChart>
      <c:dateAx>
        <c:axId val="163957584"/>
        <c:scaling>
          <c:orientation val="minMax"/>
        </c:scaling>
        <c:delete val="1"/>
        <c:axPos val="b"/>
        <c:numFmt formatCode="ge" sourceLinked="1"/>
        <c:majorTickMark val="none"/>
        <c:minorTickMark val="none"/>
        <c:tickLblPos val="none"/>
        <c:crossAx val="124383016"/>
        <c:crosses val="autoZero"/>
        <c:auto val="1"/>
        <c:lblOffset val="100"/>
        <c:baseTimeUnit val="years"/>
      </c:dateAx>
      <c:valAx>
        <c:axId val="12438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5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687152"/>
        <c:axId val="16468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687152"/>
        <c:axId val="164687536"/>
      </c:lineChart>
      <c:dateAx>
        <c:axId val="164687152"/>
        <c:scaling>
          <c:orientation val="minMax"/>
        </c:scaling>
        <c:delete val="1"/>
        <c:axPos val="b"/>
        <c:numFmt formatCode="ge" sourceLinked="1"/>
        <c:majorTickMark val="none"/>
        <c:minorTickMark val="none"/>
        <c:tickLblPos val="none"/>
        <c:crossAx val="164687536"/>
        <c:crosses val="autoZero"/>
        <c:auto val="1"/>
        <c:lblOffset val="100"/>
        <c:baseTimeUnit val="years"/>
      </c:dateAx>
      <c:valAx>
        <c:axId val="16468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8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182240"/>
        <c:axId val="16318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182240"/>
        <c:axId val="163182632"/>
      </c:lineChart>
      <c:dateAx>
        <c:axId val="163182240"/>
        <c:scaling>
          <c:orientation val="minMax"/>
        </c:scaling>
        <c:delete val="1"/>
        <c:axPos val="b"/>
        <c:numFmt formatCode="ge" sourceLinked="1"/>
        <c:majorTickMark val="none"/>
        <c:minorTickMark val="none"/>
        <c:tickLblPos val="none"/>
        <c:crossAx val="163182632"/>
        <c:crosses val="autoZero"/>
        <c:auto val="1"/>
        <c:lblOffset val="100"/>
        <c:baseTimeUnit val="years"/>
      </c:dateAx>
      <c:valAx>
        <c:axId val="16318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184200"/>
        <c:axId val="16318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184200"/>
        <c:axId val="163184592"/>
      </c:lineChart>
      <c:dateAx>
        <c:axId val="163184200"/>
        <c:scaling>
          <c:orientation val="minMax"/>
        </c:scaling>
        <c:delete val="1"/>
        <c:axPos val="b"/>
        <c:numFmt formatCode="ge" sourceLinked="1"/>
        <c:majorTickMark val="none"/>
        <c:minorTickMark val="none"/>
        <c:tickLblPos val="none"/>
        <c:crossAx val="163184592"/>
        <c:crosses val="autoZero"/>
        <c:auto val="1"/>
        <c:lblOffset val="100"/>
        <c:baseTimeUnit val="years"/>
      </c:dateAx>
      <c:valAx>
        <c:axId val="16318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8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185768"/>
        <c:axId val="16318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185768"/>
        <c:axId val="163186160"/>
      </c:lineChart>
      <c:dateAx>
        <c:axId val="163185768"/>
        <c:scaling>
          <c:orientation val="minMax"/>
        </c:scaling>
        <c:delete val="1"/>
        <c:axPos val="b"/>
        <c:numFmt formatCode="ge" sourceLinked="1"/>
        <c:majorTickMark val="none"/>
        <c:minorTickMark val="none"/>
        <c:tickLblPos val="none"/>
        <c:crossAx val="163186160"/>
        <c:crosses val="autoZero"/>
        <c:auto val="1"/>
        <c:lblOffset val="100"/>
        <c:baseTimeUnit val="years"/>
      </c:dateAx>
      <c:valAx>
        <c:axId val="16318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8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12420.02</c:v>
                </c:pt>
                <c:pt idx="1">
                  <c:v>5669.47</c:v>
                </c:pt>
                <c:pt idx="2">
                  <c:v>4233.1499999999996</c:v>
                </c:pt>
                <c:pt idx="3">
                  <c:v>3346.85</c:v>
                </c:pt>
                <c:pt idx="4">
                  <c:v>1380.09</c:v>
                </c:pt>
              </c:numCache>
            </c:numRef>
          </c:val>
        </c:ser>
        <c:dLbls>
          <c:showLegendKey val="0"/>
          <c:showVal val="0"/>
          <c:showCatName val="0"/>
          <c:showSerName val="0"/>
          <c:showPercent val="0"/>
          <c:showBubbleSize val="0"/>
        </c:dLbls>
        <c:gapWidth val="150"/>
        <c:axId val="163183808"/>
        <c:axId val="16318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5707.62</c:v>
                </c:pt>
                <c:pt idx="1">
                  <c:v>3394.76</c:v>
                </c:pt>
                <c:pt idx="2">
                  <c:v>3189.89</c:v>
                </c:pt>
                <c:pt idx="3">
                  <c:v>2585.83</c:v>
                </c:pt>
                <c:pt idx="4">
                  <c:v>2464.06</c:v>
                </c:pt>
              </c:numCache>
            </c:numRef>
          </c:val>
          <c:smooth val="0"/>
        </c:ser>
        <c:dLbls>
          <c:showLegendKey val="0"/>
          <c:showVal val="0"/>
          <c:showCatName val="0"/>
          <c:showSerName val="0"/>
          <c:showPercent val="0"/>
          <c:showBubbleSize val="0"/>
        </c:dLbls>
        <c:marker val="1"/>
        <c:smooth val="0"/>
        <c:axId val="163183808"/>
        <c:axId val="163187336"/>
      </c:lineChart>
      <c:dateAx>
        <c:axId val="163183808"/>
        <c:scaling>
          <c:orientation val="minMax"/>
        </c:scaling>
        <c:delete val="1"/>
        <c:axPos val="b"/>
        <c:numFmt formatCode="ge" sourceLinked="1"/>
        <c:majorTickMark val="none"/>
        <c:minorTickMark val="none"/>
        <c:tickLblPos val="none"/>
        <c:crossAx val="163187336"/>
        <c:crosses val="autoZero"/>
        <c:auto val="1"/>
        <c:lblOffset val="100"/>
        <c:baseTimeUnit val="years"/>
      </c:dateAx>
      <c:valAx>
        <c:axId val="16318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30.65</c:v>
                </c:pt>
                <c:pt idx="1">
                  <c:v>45.12</c:v>
                </c:pt>
                <c:pt idx="2">
                  <c:v>24.1</c:v>
                </c:pt>
                <c:pt idx="3">
                  <c:v>25.64</c:v>
                </c:pt>
                <c:pt idx="4">
                  <c:v>39.450000000000003</c:v>
                </c:pt>
              </c:numCache>
            </c:numRef>
          </c:val>
        </c:ser>
        <c:dLbls>
          <c:showLegendKey val="0"/>
          <c:showVal val="0"/>
          <c:showCatName val="0"/>
          <c:showSerName val="0"/>
          <c:showPercent val="0"/>
          <c:showBubbleSize val="0"/>
        </c:dLbls>
        <c:gapWidth val="150"/>
        <c:axId val="164575552"/>
        <c:axId val="16457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30.77</c:v>
                </c:pt>
                <c:pt idx="1">
                  <c:v>32.81</c:v>
                </c:pt>
                <c:pt idx="2">
                  <c:v>27.92</c:v>
                </c:pt>
                <c:pt idx="3">
                  <c:v>31.45</c:v>
                </c:pt>
                <c:pt idx="4">
                  <c:v>32.909999999999997</c:v>
                </c:pt>
              </c:numCache>
            </c:numRef>
          </c:val>
          <c:smooth val="0"/>
        </c:ser>
        <c:dLbls>
          <c:showLegendKey val="0"/>
          <c:showVal val="0"/>
          <c:showCatName val="0"/>
          <c:showSerName val="0"/>
          <c:showPercent val="0"/>
          <c:showBubbleSize val="0"/>
        </c:dLbls>
        <c:marker val="1"/>
        <c:smooth val="0"/>
        <c:axId val="164575552"/>
        <c:axId val="164575944"/>
      </c:lineChart>
      <c:dateAx>
        <c:axId val="164575552"/>
        <c:scaling>
          <c:orientation val="minMax"/>
        </c:scaling>
        <c:delete val="1"/>
        <c:axPos val="b"/>
        <c:numFmt formatCode="ge" sourceLinked="1"/>
        <c:majorTickMark val="none"/>
        <c:minorTickMark val="none"/>
        <c:tickLblPos val="none"/>
        <c:crossAx val="164575944"/>
        <c:crosses val="autoZero"/>
        <c:auto val="1"/>
        <c:lblOffset val="100"/>
        <c:baseTimeUnit val="years"/>
      </c:dateAx>
      <c:valAx>
        <c:axId val="16457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650.65</c:v>
                </c:pt>
                <c:pt idx="1">
                  <c:v>416.24</c:v>
                </c:pt>
                <c:pt idx="2">
                  <c:v>713.95</c:v>
                </c:pt>
                <c:pt idx="3">
                  <c:v>685.92</c:v>
                </c:pt>
                <c:pt idx="4">
                  <c:v>470.3</c:v>
                </c:pt>
              </c:numCache>
            </c:numRef>
          </c:val>
        </c:ser>
        <c:dLbls>
          <c:showLegendKey val="0"/>
          <c:showVal val="0"/>
          <c:showCatName val="0"/>
          <c:showSerName val="0"/>
          <c:showPercent val="0"/>
          <c:showBubbleSize val="0"/>
        </c:dLbls>
        <c:gapWidth val="150"/>
        <c:axId val="164768720"/>
        <c:axId val="16476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501.62</c:v>
                </c:pt>
                <c:pt idx="1">
                  <c:v>483.69</c:v>
                </c:pt>
                <c:pt idx="2">
                  <c:v>602.87</c:v>
                </c:pt>
                <c:pt idx="3">
                  <c:v>588.54999999999995</c:v>
                </c:pt>
                <c:pt idx="4">
                  <c:v>561.54</c:v>
                </c:pt>
              </c:numCache>
            </c:numRef>
          </c:val>
          <c:smooth val="0"/>
        </c:ser>
        <c:dLbls>
          <c:showLegendKey val="0"/>
          <c:showVal val="0"/>
          <c:showCatName val="0"/>
          <c:showSerName val="0"/>
          <c:showPercent val="0"/>
          <c:showBubbleSize val="0"/>
        </c:dLbls>
        <c:marker val="1"/>
        <c:smooth val="0"/>
        <c:axId val="164768720"/>
        <c:axId val="164769112"/>
      </c:lineChart>
      <c:dateAx>
        <c:axId val="164768720"/>
        <c:scaling>
          <c:orientation val="minMax"/>
        </c:scaling>
        <c:delete val="1"/>
        <c:axPos val="b"/>
        <c:numFmt formatCode="ge" sourceLinked="1"/>
        <c:majorTickMark val="none"/>
        <c:minorTickMark val="none"/>
        <c:tickLblPos val="none"/>
        <c:crossAx val="164769112"/>
        <c:crosses val="autoZero"/>
        <c:auto val="1"/>
        <c:lblOffset val="100"/>
        <c:baseTimeUnit val="years"/>
      </c:dateAx>
      <c:valAx>
        <c:axId val="16476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6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鳥取県　伯耆町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I2</v>
      </c>
      <c r="X8" s="70"/>
      <c r="Y8" s="70"/>
      <c r="Z8" s="70"/>
      <c r="AA8" s="70"/>
      <c r="AB8" s="70"/>
      <c r="AC8" s="70"/>
      <c r="AD8" s="3"/>
      <c r="AE8" s="3"/>
      <c r="AF8" s="3"/>
      <c r="AG8" s="3"/>
      <c r="AH8" s="3"/>
      <c r="AI8" s="3"/>
      <c r="AJ8" s="3"/>
      <c r="AK8" s="3"/>
      <c r="AL8" s="64">
        <f>データ!R6</f>
        <v>11371</v>
      </c>
      <c r="AM8" s="64"/>
      <c r="AN8" s="64"/>
      <c r="AO8" s="64"/>
      <c r="AP8" s="64"/>
      <c r="AQ8" s="64"/>
      <c r="AR8" s="64"/>
      <c r="AS8" s="64"/>
      <c r="AT8" s="63">
        <f>データ!S6</f>
        <v>139.44</v>
      </c>
      <c r="AU8" s="63"/>
      <c r="AV8" s="63"/>
      <c r="AW8" s="63"/>
      <c r="AX8" s="63"/>
      <c r="AY8" s="63"/>
      <c r="AZ8" s="63"/>
      <c r="BA8" s="63"/>
      <c r="BB8" s="63">
        <f>データ!T6</f>
        <v>81.55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3.58</v>
      </c>
      <c r="Q10" s="63"/>
      <c r="R10" s="63"/>
      <c r="S10" s="63"/>
      <c r="T10" s="63"/>
      <c r="U10" s="63"/>
      <c r="V10" s="63"/>
      <c r="W10" s="63">
        <f>データ!P6</f>
        <v>100</v>
      </c>
      <c r="X10" s="63"/>
      <c r="Y10" s="63"/>
      <c r="Z10" s="63"/>
      <c r="AA10" s="63"/>
      <c r="AB10" s="63"/>
      <c r="AC10" s="63"/>
      <c r="AD10" s="64">
        <f>データ!Q6</f>
        <v>3888</v>
      </c>
      <c r="AE10" s="64"/>
      <c r="AF10" s="64"/>
      <c r="AG10" s="64"/>
      <c r="AH10" s="64"/>
      <c r="AI10" s="64"/>
      <c r="AJ10" s="64"/>
      <c r="AK10" s="2"/>
      <c r="AL10" s="64">
        <f>データ!U6</f>
        <v>406</v>
      </c>
      <c r="AM10" s="64"/>
      <c r="AN10" s="64"/>
      <c r="AO10" s="64"/>
      <c r="AP10" s="64"/>
      <c r="AQ10" s="64"/>
      <c r="AR10" s="64"/>
      <c r="AS10" s="64"/>
      <c r="AT10" s="63">
        <f>データ!V6</f>
        <v>0.43</v>
      </c>
      <c r="AU10" s="63"/>
      <c r="AV10" s="63"/>
      <c r="AW10" s="63"/>
      <c r="AX10" s="63"/>
      <c r="AY10" s="63"/>
      <c r="AZ10" s="63"/>
      <c r="BA10" s="63"/>
      <c r="BB10" s="63">
        <f>データ!W6</f>
        <v>944.19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313904</v>
      </c>
      <c r="D6" s="31">
        <f t="shared" si="3"/>
        <v>47</v>
      </c>
      <c r="E6" s="31">
        <f t="shared" si="3"/>
        <v>17</v>
      </c>
      <c r="F6" s="31">
        <f t="shared" si="3"/>
        <v>9</v>
      </c>
      <c r="G6" s="31">
        <f t="shared" si="3"/>
        <v>0</v>
      </c>
      <c r="H6" s="31" t="str">
        <f t="shared" si="3"/>
        <v>鳥取県　伯耆町</v>
      </c>
      <c r="I6" s="31" t="str">
        <f t="shared" si="3"/>
        <v>法非適用</v>
      </c>
      <c r="J6" s="31" t="str">
        <f t="shared" si="3"/>
        <v>下水道事業</v>
      </c>
      <c r="K6" s="31" t="str">
        <f t="shared" si="3"/>
        <v>小規模集合排水処理</v>
      </c>
      <c r="L6" s="31" t="str">
        <f t="shared" si="3"/>
        <v>I2</v>
      </c>
      <c r="M6" s="32" t="str">
        <f t="shared" si="3"/>
        <v>-</v>
      </c>
      <c r="N6" s="32" t="str">
        <f t="shared" si="3"/>
        <v>該当数値なし</v>
      </c>
      <c r="O6" s="32">
        <f t="shared" si="3"/>
        <v>3.58</v>
      </c>
      <c r="P6" s="32">
        <f t="shared" si="3"/>
        <v>100</v>
      </c>
      <c r="Q6" s="32">
        <f t="shared" si="3"/>
        <v>3888</v>
      </c>
      <c r="R6" s="32">
        <f t="shared" si="3"/>
        <v>11371</v>
      </c>
      <c r="S6" s="32">
        <f t="shared" si="3"/>
        <v>139.44</v>
      </c>
      <c r="T6" s="32">
        <f t="shared" si="3"/>
        <v>81.55</v>
      </c>
      <c r="U6" s="32">
        <f t="shared" si="3"/>
        <v>406</v>
      </c>
      <c r="V6" s="32">
        <f t="shared" si="3"/>
        <v>0.43</v>
      </c>
      <c r="W6" s="32">
        <f t="shared" si="3"/>
        <v>944.19</v>
      </c>
      <c r="X6" s="33">
        <f>IF(X7="",NA(),X7)</f>
        <v>67.05</v>
      </c>
      <c r="Y6" s="33">
        <f t="shared" ref="Y6:AG6" si="4">IF(Y7="",NA(),Y7)</f>
        <v>68.400000000000006</v>
      </c>
      <c r="Z6" s="33">
        <f t="shared" si="4"/>
        <v>39.72</v>
      </c>
      <c r="AA6" s="33">
        <f t="shared" si="4"/>
        <v>43.28</v>
      </c>
      <c r="AB6" s="33">
        <f t="shared" si="4"/>
        <v>70.05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12420.02</v>
      </c>
      <c r="BF6" s="33">
        <f t="shared" ref="BF6:BN6" si="7">IF(BF7="",NA(),BF7)</f>
        <v>5669.47</v>
      </c>
      <c r="BG6" s="33">
        <f t="shared" si="7"/>
        <v>4233.1499999999996</v>
      </c>
      <c r="BH6" s="33">
        <f t="shared" si="7"/>
        <v>3346.85</v>
      </c>
      <c r="BI6" s="33">
        <f t="shared" si="7"/>
        <v>1380.09</v>
      </c>
      <c r="BJ6" s="33">
        <f t="shared" si="7"/>
        <v>5707.62</v>
      </c>
      <c r="BK6" s="33">
        <f t="shared" si="7"/>
        <v>3394.76</v>
      </c>
      <c r="BL6" s="33">
        <f t="shared" si="7"/>
        <v>3189.89</v>
      </c>
      <c r="BM6" s="33">
        <f t="shared" si="7"/>
        <v>2585.83</v>
      </c>
      <c r="BN6" s="33">
        <f t="shared" si="7"/>
        <v>2464.06</v>
      </c>
      <c r="BO6" s="32" t="str">
        <f>IF(BO7="","",IF(BO7="-","【-】","【"&amp;SUBSTITUTE(TEXT(BO7,"#,##0.00"),"-","△")&amp;"】"))</f>
        <v>【2,685.08】</v>
      </c>
      <c r="BP6" s="33">
        <f>IF(BP7="",NA(),BP7)</f>
        <v>30.65</v>
      </c>
      <c r="BQ6" s="33">
        <f t="shared" ref="BQ6:BY6" si="8">IF(BQ7="",NA(),BQ7)</f>
        <v>45.12</v>
      </c>
      <c r="BR6" s="33">
        <f t="shared" si="8"/>
        <v>24.1</v>
      </c>
      <c r="BS6" s="33">
        <f t="shared" si="8"/>
        <v>25.64</v>
      </c>
      <c r="BT6" s="33">
        <f t="shared" si="8"/>
        <v>39.450000000000003</v>
      </c>
      <c r="BU6" s="33">
        <f t="shared" si="8"/>
        <v>30.77</v>
      </c>
      <c r="BV6" s="33">
        <f t="shared" si="8"/>
        <v>32.81</v>
      </c>
      <c r="BW6" s="33">
        <f t="shared" si="8"/>
        <v>27.92</v>
      </c>
      <c r="BX6" s="33">
        <f t="shared" si="8"/>
        <v>31.45</v>
      </c>
      <c r="BY6" s="33">
        <f t="shared" si="8"/>
        <v>32.909999999999997</v>
      </c>
      <c r="BZ6" s="32" t="str">
        <f>IF(BZ7="","",IF(BZ7="-","【-】","【"&amp;SUBSTITUTE(TEXT(BZ7,"#,##0.00"),"-","△")&amp;"】"))</f>
        <v>【30.63】</v>
      </c>
      <c r="CA6" s="33">
        <f>IF(CA7="",NA(),CA7)</f>
        <v>650.65</v>
      </c>
      <c r="CB6" s="33">
        <f t="shared" ref="CB6:CJ6" si="9">IF(CB7="",NA(),CB7)</f>
        <v>416.24</v>
      </c>
      <c r="CC6" s="33">
        <f t="shared" si="9"/>
        <v>713.95</v>
      </c>
      <c r="CD6" s="33">
        <f t="shared" si="9"/>
        <v>685.92</v>
      </c>
      <c r="CE6" s="33">
        <f t="shared" si="9"/>
        <v>470.3</v>
      </c>
      <c r="CF6" s="33">
        <f t="shared" si="9"/>
        <v>501.62</v>
      </c>
      <c r="CG6" s="33">
        <f t="shared" si="9"/>
        <v>483.69</v>
      </c>
      <c r="CH6" s="33">
        <f t="shared" si="9"/>
        <v>602.87</v>
      </c>
      <c r="CI6" s="33">
        <f t="shared" si="9"/>
        <v>588.54999999999995</v>
      </c>
      <c r="CJ6" s="33">
        <f t="shared" si="9"/>
        <v>561.54</v>
      </c>
      <c r="CK6" s="32" t="str">
        <f>IF(CK7="","",IF(CK7="-","【-】","【"&amp;SUBSTITUTE(TEXT(CK7,"#,##0.00"),"-","△")&amp;"】"))</f>
        <v>【600.63】</v>
      </c>
      <c r="CL6" s="33">
        <f>IF(CL7="",NA(),CL7)</f>
        <v>47.62</v>
      </c>
      <c r="CM6" s="33">
        <f t="shared" ref="CM6:CU6" si="10">IF(CM7="",NA(),CM7)</f>
        <v>71.69</v>
      </c>
      <c r="CN6" s="33">
        <f t="shared" si="10"/>
        <v>71.69</v>
      </c>
      <c r="CO6" s="33">
        <f t="shared" si="10"/>
        <v>71.69</v>
      </c>
      <c r="CP6" s="33">
        <f t="shared" si="10"/>
        <v>51.08</v>
      </c>
      <c r="CQ6" s="33">
        <f t="shared" si="10"/>
        <v>32.659999999999997</v>
      </c>
      <c r="CR6" s="33">
        <f t="shared" si="10"/>
        <v>45.55</v>
      </c>
      <c r="CS6" s="33">
        <f t="shared" si="10"/>
        <v>35.64</v>
      </c>
      <c r="CT6" s="33">
        <f t="shared" si="10"/>
        <v>37.950000000000003</v>
      </c>
      <c r="CU6" s="33">
        <f t="shared" si="10"/>
        <v>34.92</v>
      </c>
      <c r="CV6" s="32" t="str">
        <f>IF(CV7="","",IF(CV7="-","【-】","【"&amp;SUBSTITUTE(TEXT(CV7,"#,##0.00"),"-","△")&amp;"】"))</f>
        <v>【36.67】</v>
      </c>
      <c r="CW6" s="33">
        <f>IF(CW7="",NA(),CW7)</f>
        <v>81.849999999999994</v>
      </c>
      <c r="CX6" s="33">
        <f t="shared" ref="CX6:DF6" si="11">IF(CX7="",NA(),CX7)</f>
        <v>60.64</v>
      </c>
      <c r="CY6" s="33">
        <f t="shared" si="11"/>
        <v>73.900000000000006</v>
      </c>
      <c r="CZ6" s="33">
        <f t="shared" si="11"/>
        <v>75</v>
      </c>
      <c r="DA6" s="33">
        <f t="shared" si="11"/>
        <v>89.66</v>
      </c>
      <c r="DB6" s="33">
        <f t="shared" si="11"/>
        <v>85.47</v>
      </c>
      <c r="DC6" s="33">
        <f t="shared" si="11"/>
        <v>80.91</v>
      </c>
      <c r="DD6" s="33">
        <f t="shared" si="11"/>
        <v>87.19</v>
      </c>
      <c r="DE6" s="33">
        <f t="shared" si="11"/>
        <v>88.2</v>
      </c>
      <c r="DF6" s="33">
        <f t="shared" si="11"/>
        <v>88.64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3">
        <f t="shared" si="14"/>
        <v>0.01</v>
      </c>
      <c r="EM6" s="32">
        <f t="shared" si="14"/>
        <v>0</v>
      </c>
      <c r="EN6" s="32" t="str">
        <f>IF(EN7="","",IF(EN7="-","【-】","【"&amp;SUBSTITUTE(TEXT(EN7,"#,##0.00"),"-","△")&amp;"】"))</f>
        <v>【0.17】</v>
      </c>
    </row>
    <row r="7" spans="1:144" s="34" customFormat="1" x14ac:dyDescent="0.15">
      <c r="A7" s="26"/>
      <c r="B7" s="35">
        <v>2015</v>
      </c>
      <c r="C7" s="35">
        <v>313904</v>
      </c>
      <c r="D7" s="35">
        <v>47</v>
      </c>
      <c r="E7" s="35">
        <v>17</v>
      </c>
      <c r="F7" s="35">
        <v>9</v>
      </c>
      <c r="G7" s="35">
        <v>0</v>
      </c>
      <c r="H7" s="35" t="s">
        <v>96</v>
      </c>
      <c r="I7" s="35" t="s">
        <v>97</v>
      </c>
      <c r="J7" s="35" t="s">
        <v>98</v>
      </c>
      <c r="K7" s="35" t="s">
        <v>99</v>
      </c>
      <c r="L7" s="35" t="s">
        <v>100</v>
      </c>
      <c r="M7" s="36" t="s">
        <v>101</v>
      </c>
      <c r="N7" s="36" t="s">
        <v>102</v>
      </c>
      <c r="O7" s="36">
        <v>3.58</v>
      </c>
      <c r="P7" s="36">
        <v>100</v>
      </c>
      <c r="Q7" s="36">
        <v>3888</v>
      </c>
      <c r="R7" s="36">
        <v>11371</v>
      </c>
      <c r="S7" s="36">
        <v>139.44</v>
      </c>
      <c r="T7" s="36">
        <v>81.55</v>
      </c>
      <c r="U7" s="36">
        <v>406</v>
      </c>
      <c r="V7" s="36">
        <v>0.43</v>
      </c>
      <c r="W7" s="36">
        <v>944.19</v>
      </c>
      <c r="X7" s="36">
        <v>67.05</v>
      </c>
      <c r="Y7" s="36">
        <v>68.400000000000006</v>
      </c>
      <c r="Z7" s="36">
        <v>39.72</v>
      </c>
      <c r="AA7" s="36">
        <v>43.28</v>
      </c>
      <c r="AB7" s="36">
        <v>70.05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12420.02</v>
      </c>
      <c r="BF7" s="36">
        <v>5669.47</v>
      </c>
      <c r="BG7" s="36">
        <v>4233.1499999999996</v>
      </c>
      <c r="BH7" s="36">
        <v>3346.85</v>
      </c>
      <c r="BI7" s="36">
        <v>1380.09</v>
      </c>
      <c r="BJ7" s="36">
        <v>5707.62</v>
      </c>
      <c r="BK7" s="36">
        <v>3394.76</v>
      </c>
      <c r="BL7" s="36">
        <v>3189.89</v>
      </c>
      <c r="BM7" s="36">
        <v>2585.83</v>
      </c>
      <c r="BN7" s="36">
        <v>2464.06</v>
      </c>
      <c r="BO7" s="36">
        <v>2685.08</v>
      </c>
      <c r="BP7" s="36">
        <v>30.65</v>
      </c>
      <c r="BQ7" s="36">
        <v>45.12</v>
      </c>
      <c r="BR7" s="36">
        <v>24.1</v>
      </c>
      <c r="BS7" s="36">
        <v>25.64</v>
      </c>
      <c r="BT7" s="36">
        <v>39.450000000000003</v>
      </c>
      <c r="BU7" s="36">
        <v>30.77</v>
      </c>
      <c r="BV7" s="36">
        <v>32.81</v>
      </c>
      <c r="BW7" s="36">
        <v>27.92</v>
      </c>
      <c r="BX7" s="36">
        <v>31.45</v>
      </c>
      <c r="BY7" s="36">
        <v>32.909999999999997</v>
      </c>
      <c r="BZ7" s="36">
        <v>30.63</v>
      </c>
      <c r="CA7" s="36">
        <v>650.65</v>
      </c>
      <c r="CB7" s="36">
        <v>416.24</v>
      </c>
      <c r="CC7" s="36">
        <v>713.95</v>
      </c>
      <c r="CD7" s="36">
        <v>685.92</v>
      </c>
      <c r="CE7" s="36">
        <v>470.3</v>
      </c>
      <c r="CF7" s="36">
        <v>501.62</v>
      </c>
      <c r="CG7" s="36">
        <v>483.69</v>
      </c>
      <c r="CH7" s="36">
        <v>602.87</v>
      </c>
      <c r="CI7" s="36">
        <v>588.54999999999995</v>
      </c>
      <c r="CJ7" s="36">
        <v>561.54</v>
      </c>
      <c r="CK7" s="36">
        <v>600.63</v>
      </c>
      <c r="CL7" s="36">
        <v>47.62</v>
      </c>
      <c r="CM7" s="36">
        <v>71.69</v>
      </c>
      <c r="CN7" s="36">
        <v>71.69</v>
      </c>
      <c r="CO7" s="36">
        <v>71.69</v>
      </c>
      <c r="CP7" s="36">
        <v>51.08</v>
      </c>
      <c r="CQ7" s="36">
        <v>32.659999999999997</v>
      </c>
      <c r="CR7" s="36">
        <v>45.55</v>
      </c>
      <c r="CS7" s="36">
        <v>35.64</v>
      </c>
      <c r="CT7" s="36">
        <v>37.950000000000003</v>
      </c>
      <c r="CU7" s="36">
        <v>34.92</v>
      </c>
      <c r="CV7" s="36">
        <v>36.67</v>
      </c>
      <c r="CW7" s="36">
        <v>81.849999999999994</v>
      </c>
      <c r="CX7" s="36">
        <v>60.64</v>
      </c>
      <c r="CY7" s="36">
        <v>73.900000000000006</v>
      </c>
      <c r="CZ7" s="36">
        <v>75</v>
      </c>
      <c r="DA7" s="36">
        <v>89.66</v>
      </c>
      <c r="DB7" s="36">
        <v>85.47</v>
      </c>
      <c r="DC7" s="36">
        <v>80.91</v>
      </c>
      <c r="DD7" s="36">
        <v>87.19</v>
      </c>
      <c r="DE7" s="36">
        <v>88.2</v>
      </c>
      <c r="DF7" s="36">
        <v>88.64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0.01</v>
      </c>
      <c r="EM7" s="36">
        <v>0</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伯耆町</cp:lastModifiedBy>
  <dcterms:created xsi:type="dcterms:W3CDTF">2017-02-08T03:20:54Z</dcterms:created>
  <dcterms:modified xsi:type="dcterms:W3CDTF">2017-02-27T05:29:05Z</dcterms:modified>
  <cp:category/>
</cp:coreProperties>
</file>