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166\Desktop\2017.02.15伯耆町様H27経営比較分析表\2017.02.15伯耆町様H27経営比較分析表\"/>
    </mc:Choice>
  </mc:AlternateContent>
  <workbookProtection workbookPassword="8649" lockStructure="1"/>
  <bookViews>
    <workbookView xWindow="0" yWindow="0" windowWidth="20490" windowHeight="792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<sst xmlns="http://schemas.openxmlformats.org/spreadsheetml/2006/main" count="221" uniqueCount="111">
  <si>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</si>
  <si>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</si>
  <si>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</si>
  <si>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</si>
  <si>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</si>
  <si>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</si>
  <si>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</si>
  <si>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</si>
  <si>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</si>
  <si>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</si>
  <si>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</si>
  <si>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</si>
  <si>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</si>
  <si>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</si>
  <si>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</si>
  <si>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</si>
  <si>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</si>
  <si>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</si>
  <si>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</si>
  <si>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</si>
  <si>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</si>
  <si>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</si>
  <si>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</si>
  <si>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</si>
  <si>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</si>
  <si>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</si>
  <si>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</si>
  <si>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</si>
  <si>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</si>
  <si>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</si>
  <si>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</si>
  <si>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</si>
  <si>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</si>
  <si>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</si>
  <si>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</si>
  <si>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</si>
  <si>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</si>
  <si>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</si>
  <si>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</si>
  <si>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</si>
  <si>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</si>
  <si>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</si>
  <si>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</si>
  <si>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</si>
  <si>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</si>
  <si>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</si>
  <si>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</si>
  <si>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</si>
  <si>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</si>
  <si>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</si>
  <si>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</si>
  <si>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</si>
  <si>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</si>
  <si>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</si>
  <si>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</si>
  <si>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</si>
  <si>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</si>
  <si>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</si>
  <si>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</si>
  <si>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</si>
  <si>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</si>
  <si>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</si>
  <si>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</si>
  <si>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</si>
  <si>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</si>
  <si>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</si>
  <si>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</si>
  <si>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</si>
  <si>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</si>
  <si>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</si>
  <si>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</si>
  <si>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</si>
  <si>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</si>
  <si>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</si>
  <si>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</si>
  <si>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</si>
  <si>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</si>
  <si>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</si>
  <si>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</si>
  <si>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</si>
  <si>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</si>
  <si>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</si>
  <si>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</si>
  <si>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</si>
  <si>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</si>
  <si>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</si>
  <si>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</si>
  <si>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</si>
  <si>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</si>
  <si>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</si>
  <si>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</si>
  <si>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</si>
  <si>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</si>
  <si>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</si>
  <si>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</si>
  <si>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</si>
  <si>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伯耆町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</si>
  <si>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</si>
  <si>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</si>
  <si>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</si>
  <si>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</si>
  <si>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</si>
  <si>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</si>
  <si>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</si>
  <si>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</si>
  <si>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</si>
  <si>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</si>
  <si>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</si>
  <si>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　類似団体平均を下回っている。
　農業集落排水事業の管渠については、法定耐用年数が経過するまで期間があるため、計画的な更新が必要な時期は未定である。</t>
    <phoneticPr fontId="4"/>
  </si>
  <si>
    <t>経営状況は農業集落排水事業単独では全国的に健全経営とはいえない状況である。本町は他団体と比較して水洗化率が高い水準となっているものの、汚水処理原価は高額なものとなっている。維持管理費の削減や、より最適な汚水処理方法の検討が課題となる。</t>
    <rPh sb="48" eb="51">
      <t>スイセンカ</t>
    </rPh>
    <rPh sb="51" eb="52">
      <t>リツ</t>
    </rPh>
    <rPh sb="53" eb="54">
      <t>タカ</t>
    </rPh>
    <rPh sb="55" eb="57">
      <t>スイジュン</t>
    </rPh>
    <rPh sb="67" eb="69">
      <t>オスイ</t>
    </rPh>
    <rPh sb="69" eb="71">
      <t>ショリ</t>
    </rPh>
    <rPh sb="71" eb="73">
      <t>ゲンカ</t>
    </rPh>
    <rPh sb="74" eb="76">
      <t>コウガク</t>
    </rPh>
    <rPh sb="86" eb="88">
      <t>イジ</t>
    </rPh>
    <rPh sb="88" eb="90">
      <t>カンリ</t>
    </rPh>
    <rPh sb="90" eb="91">
      <t>ヒ</t>
    </rPh>
    <rPh sb="92" eb="94">
      <t>サクゲン</t>
    </rPh>
    <rPh sb="98" eb="100">
      <t>サイテキ</t>
    </rPh>
    <rPh sb="101" eb="103">
      <t>オスイ</t>
    </rPh>
    <rPh sb="103" eb="105">
      <t>ショリ</t>
    </rPh>
    <rPh sb="105" eb="107">
      <t>ホウホウ</t>
    </rPh>
    <rPh sb="108" eb="110">
      <t>ケントウ</t>
    </rPh>
    <rPh sb="111" eb="113">
      <t>カダイ</t>
    </rPh>
    <phoneticPr fontId="4"/>
  </si>
  <si>
    <t>①収益的収支比率は100%を下回っており、⑤経費回収率も100%を下回っているため、農業集落排水事業単独では健全経営ができているとはいえない。ただ、全国平均、類似団体も同様の傾向を示しているので、全国的にこの傾向にあると捉えてもよい。⑦施設利用率は、全国平均、類似団体を若干下回っている。施設規模が過大でないか、稼働状況の確認が必要と思われる。⑧水洗化率は、全国平均、類似団体を上回っている。また平成24年度より上昇傾向となっているので、100%に近づけるよう今後も施設整備に努めたい。</t>
    <rPh sb="125" eb="127">
      <t>ゼンコク</t>
    </rPh>
    <rPh sb="127" eb="129">
      <t>ヘイキン</t>
    </rPh>
    <rPh sb="179" eb="181">
      <t>ゼンコク</t>
    </rPh>
    <rPh sb="181" eb="183">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</si>
</sst>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189688"/>
        <c:axId val="1641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64189688"/>
        <c:axId val="164190080"/>
      </c:lineChart>
      <c:dateAx>
        <c:axId val="164189688"/>
        <c:scaling>
          <c:orientation val="minMax"/>
        </c:scaling>
        <c:delete val="1"/>
        <c:axPos val="b"/>
        <c:numFmt formatCode="ge" sourceLinked="1"/>
        <c:majorTickMark val="none"/>
        <c:minorTickMark val="none"/>
        <c:tickLblPos val="none"/>
        <c:crossAx val="164190080"/>
        <c:crosses val="autoZero"/>
        <c:auto val="1"/>
        <c:lblOffset val="100"/>
        <c:baseTimeUnit val="years"/>
      </c:dateAx>
      <c:valAx>
        <c:axId val="1641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896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50.87</c:v>
                </c:pt>
                <c:pt idx="1">
                  <c:v>50.87</c:v>
                </c:pt>
                <c:pt idx="2">
                  <c:v>50.87</c:v>
                </c:pt>
                <c:pt idx="3">
                  <c:v>50.87</c:v>
                </c:pt>
                <c:pt idx="4">
                  <c:v>51.82</c:v>
                </c:pt>
              </c:numCache>
            </c:numRef>
          </c:val>
        </c:ser>
        <c:dLbls>
          <c:showLegendKey val="0"/>
          <c:showVal val="0"/>
          <c:showCatName val="0"/>
          <c:showSerName val="0"/>
          <c:showPercent val="0"/>
          <c:showBubbleSize val="0"/>
        </c:dLbls>
        <c:gapWidth val="150"/>
        <c:axId val="165869568"/>
        <c:axId val="16586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65869568"/>
        <c:axId val="165869960"/>
      </c:lineChart>
      <c:dateAx>
        <c:axId val="165869568"/>
        <c:scaling>
          <c:orientation val="minMax"/>
        </c:scaling>
        <c:delete val="1"/>
        <c:axPos val="b"/>
        <c:numFmt formatCode="ge" sourceLinked="1"/>
        <c:majorTickMark val="none"/>
        <c:minorTickMark val="none"/>
        <c:tickLblPos val="none"/>
        <c:crossAx val="165869960"/>
        <c:crosses val="autoZero"/>
        <c:auto val="1"/>
        <c:lblOffset val="100"/>
        <c:baseTimeUnit val="years"/>
      </c:dateAx>
      <c:valAx>
        <c:axId val="16586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85.18</c:v>
                </c:pt>
                <c:pt idx="1">
                  <c:v>84.06</c:v>
                </c:pt>
                <c:pt idx="2">
                  <c:v>86.68</c:v>
                </c:pt>
                <c:pt idx="3">
                  <c:v>87.94</c:v>
                </c:pt>
                <c:pt idx="4">
                  <c:v>88.42</c:v>
                </c:pt>
              </c:numCache>
            </c:numRef>
          </c:val>
        </c:ser>
        <c:dLbls>
          <c:showLegendKey val="0"/>
          <c:showVal val="0"/>
          <c:showCatName val="0"/>
          <c:showSerName val="0"/>
          <c:showPercent val="0"/>
          <c:showBubbleSize val="0"/>
        </c:dLbls>
        <c:gapWidth val="150"/>
        <c:axId val="165871136"/>
        <c:axId val="16587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65871136"/>
        <c:axId val="165871528"/>
      </c:lineChart>
      <c:dateAx>
        <c:axId val="165871136"/>
        <c:scaling>
          <c:orientation val="minMax"/>
        </c:scaling>
        <c:delete val="1"/>
        <c:axPos val="b"/>
        <c:numFmt formatCode="ge" sourceLinked="1"/>
        <c:majorTickMark val="none"/>
        <c:minorTickMark val="none"/>
        <c:tickLblPos val="none"/>
        <c:crossAx val="165871528"/>
        <c:crosses val="autoZero"/>
        <c:auto val="1"/>
        <c:lblOffset val="100"/>
        <c:baseTimeUnit val="years"/>
      </c:dateAx>
      <c:valAx>
        <c:axId val="16587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83.43</c:v>
                </c:pt>
                <c:pt idx="1">
                  <c:v>83.63</c:v>
                </c:pt>
                <c:pt idx="2">
                  <c:v>80.37</c:v>
                </c:pt>
                <c:pt idx="3">
                  <c:v>86.2</c:v>
                </c:pt>
                <c:pt idx="4">
                  <c:v>80.62</c:v>
                </c:pt>
              </c:numCache>
            </c:numRef>
          </c:val>
        </c:ser>
        <c:dLbls>
          <c:showLegendKey val="0"/>
          <c:showVal val="0"/>
          <c:showCatName val="0"/>
          <c:showSerName val="0"/>
          <c:showPercent val="0"/>
          <c:showBubbleSize val="0"/>
        </c:dLbls>
        <c:gapWidth val="150"/>
        <c:axId val="164191256"/>
        <c:axId val="1641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191256"/>
        <c:axId val="164191648"/>
      </c:lineChart>
      <c:dateAx>
        <c:axId val="164191256"/>
        <c:scaling>
          <c:orientation val="minMax"/>
        </c:scaling>
        <c:delete val="1"/>
        <c:axPos val="b"/>
        <c:numFmt formatCode="ge" sourceLinked="1"/>
        <c:majorTickMark val="none"/>
        <c:minorTickMark val="none"/>
        <c:tickLblPos val="none"/>
        <c:crossAx val="164191648"/>
        <c:crosses val="autoZero"/>
        <c:auto val="1"/>
        <c:lblOffset val="100"/>
        <c:baseTimeUnit val="years"/>
      </c:dateAx>
      <c:valAx>
        <c:axId val="1641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9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636936"/>
        <c:axId val="16563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636936"/>
        <c:axId val="165637328"/>
      </c:lineChart>
      <c:dateAx>
        <c:axId val="165636936"/>
        <c:scaling>
          <c:orientation val="minMax"/>
        </c:scaling>
        <c:delete val="1"/>
        <c:axPos val="b"/>
        <c:numFmt formatCode="ge" sourceLinked="1"/>
        <c:majorTickMark val="none"/>
        <c:minorTickMark val="none"/>
        <c:tickLblPos val="none"/>
        <c:crossAx val="165637328"/>
        <c:crosses val="autoZero"/>
        <c:auto val="1"/>
        <c:lblOffset val="100"/>
        <c:baseTimeUnit val="years"/>
      </c:dateAx>
      <c:valAx>
        <c:axId val="16563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3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395216"/>
        <c:axId val="16539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95216"/>
        <c:axId val="165395608"/>
      </c:lineChart>
      <c:dateAx>
        <c:axId val="165395216"/>
        <c:scaling>
          <c:orientation val="minMax"/>
        </c:scaling>
        <c:delete val="1"/>
        <c:axPos val="b"/>
        <c:numFmt formatCode="ge" sourceLinked="1"/>
        <c:majorTickMark val="none"/>
        <c:minorTickMark val="none"/>
        <c:tickLblPos val="none"/>
        <c:crossAx val="165395608"/>
        <c:crosses val="autoZero"/>
        <c:auto val="1"/>
        <c:lblOffset val="100"/>
        <c:baseTimeUnit val="years"/>
      </c:dateAx>
      <c:valAx>
        <c:axId val="16539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9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397176"/>
        <c:axId val="1653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97176"/>
        <c:axId val="165397568"/>
      </c:lineChart>
      <c:dateAx>
        <c:axId val="165397176"/>
        <c:scaling>
          <c:orientation val="minMax"/>
        </c:scaling>
        <c:delete val="1"/>
        <c:axPos val="b"/>
        <c:numFmt formatCode="ge" sourceLinked="1"/>
        <c:majorTickMark val="none"/>
        <c:minorTickMark val="none"/>
        <c:tickLblPos val="none"/>
        <c:crossAx val="165397568"/>
        <c:crosses val="autoZero"/>
        <c:auto val="1"/>
        <c:lblOffset val="100"/>
        <c:baseTimeUnit val="years"/>
      </c:dateAx>
      <c:valAx>
        <c:axId val="1653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9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396784"/>
        <c:axId val="16539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96784"/>
        <c:axId val="165398744"/>
      </c:lineChart>
      <c:dateAx>
        <c:axId val="165396784"/>
        <c:scaling>
          <c:orientation val="minMax"/>
        </c:scaling>
        <c:delete val="1"/>
        <c:axPos val="b"/>
        <c:numFmt formatCode="ge" sourceLinked="1"/>
        <c:majorTickMark val="none"/>
        <c:minorTickMark val="none"/>
        <c:tickLblPos val="none"/>
        <c:crossAx val="165398744"/>
        <c:crosses val="autoZero"/>
        <c:auto val="1"/>
        <c:lblOffset val="100"/>
        <c:baseTimeUnit val="years"/>
      </c:dateAx>
      <c:valAx>
        <c:axId val="16539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9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3209.7</c:v>
                </c:pt>
                <c:pt idx="1">
                  <c:v>2997.23</c:v>
                </c:pt>
                <c:pt idx="2">
                  <c:v>2791.31</c:v>
                </c:pt>
                <c:pt idx="3">
                  <c:v>2542.4499999999998</c:v>
                </c:pt>
                <c:pt idx="4">
                  <c:v>776.47</c:v>
                </c:pt>
              </c:numCache>
            </c:numRef>
          </c:val>
        </c:ser>
        <c:dLbls>
          <c:showLegendKey val="0"/>
          <c:showVal val="0"/>
          <c:showCatName val="0"/>
          <c:showSerName val="0"/>
          <c:showPercent val="0"/>
          <c:showBubbleSize val="0"/>
        </c:dLbls>
        <c:gapWidth val="150"/>
        <c:axId val="165638896"/>
        <c:axId val="16563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65638896"/>
        <c:axId val="165638504"/>
      </c:lineChart>
      <c:dateAx>
        <c:axId val="165638896"/>
        <c:scaling>
          <c:orientation val="minMax"/>
        </c:scaling>
        <c:delete val="1"/>
        <c:axPos val="b"/>
        <c:numFmt formatCode="ge" sourceLinked="1"/>
        <c:majorTickMark val="none"/>
        <c:minorTickMark val="none"/>
        <c:tickLblPos val="none"/>
        <c:crossAx val="165638504"/>
        <c:crosses val="autoZero"/>
        <c:auto val="1"/>
        <c:lblOffset val="100"/>
        <c:baseTimeUnit val="years"/>
      </c:dateAx>
      <c:valAx>
        <c:axId val="16563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3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51.05</c:v>
                </c:pt>
                <c:pt idx="1">
                  <c:v>56.79</c:v>
                </c:pt>
                <c:pt idx="2">
                  <c:v>55.43</c:v>
                </c:pt>
                <c:pt idx="3">
                  <c:v>57.68</c:v>
                </c:pt>
                <c:pt idx="4">
                  <c:v>56.47</c:v>
                </c:pt>
              </c:numCache>
            </c:numRef>
          </c:val>
        </c:ser>
        <c:dLbls>
          <c:showLegendKey val="0"/>
          <c:showVal val="0"/>
          <c:showCatName val="0"/>
          <c:showSerName val="0"/>
          <c:showPercent val="0"/>
          <c:showBubbleSize val="0"/>
        </c:dLbls>
        <c:gapWidth val="150"/>
        <c:axId val="165566792"/>
        <c:axId val="16556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65566792"/>
        <c:axId val="165567184"/>
      </c:lineChart>
      <c:dateAx>
        <c:axId val="165566792"/>
        <c:scaling>
          <c:orientation val="minMax"/>
        </c:scaling>
        <c:delete val="1"/>
        <c:axPos val="b"/>
        <c:numFmt formatCode="ge" sourceLinked="1"/>
        <c:majorTickMark val="none"/>
        <c:minorTickMark val="none"/>
        <c:tickLblPos val="none"/>
        <c:crossAx val="165567184"/>
        <c:crosses val="autoZero"/>
        <c:auto val="1"/>
        <c:lblOffset val="100"/>
        <c:baseTimeUnit val="years"/>
      </c:dateAx>
      <c:valAx>
        <c:axId val="16556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6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337.82</c:v>
                </c:pt>
                <c:pt idx="1">
                  <c:v>311.17</c:v>
                </c:pt>
                <c:pt idx="2">
                  <c:v>309.77999999999997</c:v>
                </c:pt>
                <c:pt idx="3">
                  <c:v>331.16</c:v>
                </c:pt>
                <c:pt idx="4">
                  <c:v>327.39999999999998</c:v>
                </c:pt>
              </c:numCache>
            </c:numRef>
          </c:val>
        </c:ser>
        <c:dLbls>
          <c:showLegendKey val="0"/>
          <c:showVal val="0"/>
          <c:showCatName val="0"/>
          <c:showSerName val="0"/>
          <c:showPercent val="0"/>
          <c:showBubbleSize val="0"/>
        </c:dLbls>
        <c:gapWidth val="150"/>
        <c:axId val="165568360"/>
        <c:axId val="16556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65568360"/>
        <c:axId val="165568752"/>
      </c:lineChart>
      <c:dateAx>
        <c:axId val="165568360"/>
        <c:scaling>
          <c:orientation val="minMax"/>
        </c:scaling>
        <c:delete val="1"/>
        <c:axPos val="b"/>
        <c:numFmt formatCode="ge" sourceLinked="1"/>
        <c:majorTickMark val="none"/>
        <c:minorTickMark val="none"/>
        <c:tickLblPos val="none"/>
        <c:crossAx val="165568752"/>
        <c:crosses val="autoZero"/>
        <c:auto val="1"/>
        <c:lblOffset val="100"/>
        <c:baseTimeUnit val="years"/>
      </c:dateAx>
      <c:valAx>
        <c:axId val="16556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6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8"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鳥取県　伯耆町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11371</v>
      </c>
      <c r="AM8" s="64"/>
      <c r="AN8" s="64"/>
      <c r="AO8" s="64"/>
      <c r="AP8" s="64"/>
      <c r="AQ8" s="64"/>
      <c r="AR8" s="64"/>
      <c r="AS8" s="64"/>
      <c r="AT8" s="63">
        <f>データ!S6</f>
        <v>139.44</v>
      </c>
      <c r="AU8" s="63"/>
      <c r="AV8" s="63"/>
      <c r="AW8" s="63"/>
      <c r="AX8" s="63"/>
      <c r="AY8" s="63"/>
      <c r="AZ8" s="63"/>
      <c r="BA8" s="63"/>
      <c r="BB8" s="63">
        <f>データ!T6</f>
        <v>81.55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46.08</v>
      </c>
      <c r="Q10" s="63"/>
      <c r="R10" s="63"/>
      <c r="S10" s="63"/>
      <c r="T10" s="63"/>
      <c r="U10" s="63"/>
      <c r="V10" s="63"/>
      <c r="W10" s="63">
        <f>データ!P6</f>
        <v>100</v>
      </c>
      <c r="X10" s="63"/>
      <c r="Y10" s="63"/>
      <c r="Z10" s="63"/>
      <c r="AA10" s="63"/>
      <c r="AB10" s="63"/>
      <c r="AC10" s="63"/>
      <c r="AD10" s="64">
        <f>データ!Q6</f>
        <v>3888</v>
      </c>
      <c r="AE10" s="64"/>
      <c r="AF10" s="64"/>
      <c r="AG10" s="64"/>
      <c r="AH10" s="64"/>
      <c r="AI10" s="64"/>
      <c r="AJ10" s="64"/>
      <c r="AK10" s="2"/>
      <c r="AL10" s="64">
        <f>データ!U6</f>
        <v>5231</v>
      </c>
      <c r="AM10" s="64"/>
      <c r="AN10" s="64"/>
      <c r="AO10" s="64"/>
      <c r="AP10" s="64"/>
      <c r="AQ10" s="64"/>
      <c r="AR10" s="64"/>
      <c r="AS10" s="64"/>
      <c r="AT10" s="63">
        <f>データ!V6</f>
        <v>7.77</v>
      </c>
      <c r="AU10" s="63"/>
      <c r="AV10" s="63"/>
      <c r="AW10" s="63"/>
      <c r="AX10" s="63"/>
      <c r="AY10" s="63"/>
      <c r="AZ10" s="63"/>
      <c r="BA10" s="63"/>
      <c r="BB10" s="63">
        <f>データ!W6</f>
        <v>673.23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313904</v>
      </c>
      <c r="D6" s="31">
        <f t="shared" si="3"/>
        <v>47</v>
      </c>
      <c r="E6" s="31">
        <f t="shared" si="3"/>
        <v>17</v>
      </c>
      <c r="F6" s="31">
        <f t="shared" si="3"/>
        <v>5</v>
      </c>
      <c r="G6" s="31">
        <f t="shared" si="3"/>
        <v>0</v>
      </c>
      <c r="H6" s="31" t="str">
        <f t="shared" si="3"/>
        <v>鳥取県　伯耆町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46.08</v>
      </c>
      <c r="P6" s="32">
        <f t="shared" si="3"/>
        <v>100</v>
      </c>
      <c r="Q6" s="32">
        <f t="shared" si="3"/>
        <v>3888</v>
      </c>
      <c r="R6" s="32">
        <f t="shared" si="3"/>
        <v>11371</v>
      </c>
      <c r="S6" s="32">
        <f t="shared" si="3"/>
        <v>139.44</v>
      </c>
      <c r="T6" s="32">
        <f t="shared" si="3"/>
        <v>81.55</v>
      </c>
      <c r="U6" s="32">
        <f t="shared" si="3"/>
        <v>5231</v>
      </c>
      <c r="V6" s="32">
        <f t="shared" si="3"/>
        <v>7.77</v>
      </c>
      <c r="W6" s="32">
        <f t="shared" si="3"/>
        <v>673.23</v>
      </c>
      <c r="X6" s="33">
        <f>IF(X7="",NA(),X7)</f>
        <v>83.43</v>
      </c>
      <c r="Y6" s="33">
        <f t="shared" ref="Y6:AG6" si="4">IF(Y7="",NA(),Y7)</f>
        <v>83.63</v>
      </c>
      <c r="Z6" s="33">
        <f t="shared" si="4"/>
        <v>80.37</v>
      </c>
      <c r="AA6" s="33">
        <f t="shared" si="4"/>
        <v>86.2</v>
      </c>
      <c r="AB6" s="33">
        <f t="shared" si="4"/>
        <v>80.62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3209.7</v>
      </c>
      <c r="BF6" s="33">
        <f t="shared" ref="BF6:BN6" si="7">IF(BF7="",NA(),BF7)</f>
        <v>2997.23</v>
      </c>
      <c r="BG6" s="33">
        <f t="shared" si="7"/>
        <v>2791.31</v>
      </c>
      <c r="BH6" s="33">
        <f t="shared" si="7"/>
        <v>2542.4499999999998</v>
      </c>
      <c r="BI6" s="33">
        <f t="shared" si="7"/>
        <v>776.47</v>
      </c>
      <c r="BJ6" s="33">
        <f t="shared" si="7"/>
        <v>1239.2</v>
      </c>
      <c r="BK6" s="33">
        <f t="shared" si="7"/>
        <v>1197.82</v>
      </c>
      <c r="BL6" s="33">
        <f t="shared" si="7"/>
        <v>1126.77</v>
      </c>
      <c r="BM6" s="33">
        <f t="shared" si="7"/>
        <v>1044.8</v>
      </c>
      <c r="BN6" s="33">
        <f t="shared" si="7"/>
        <v>1081.8</v>
      </c>
      <c r="BO6" s="32" t="str">
        <f>IF(BO7="","",IF(BO7="-","【-】","【"&amp;SUBSTITUTE(TEXT(BO7,"#,##0.00"),"-","△")&amp;"】"))</f>
        <v>【1,015.77】</v>
      </c>
      <c r="BP6" s="33">
        <f>IF(BP7="",NA(),BP7)</f>
        <v>51.05</v>
      </c>
      <c r="BQ6" s="33">
        <f t="shared" ref="BQ6:BY6" si="8">IF(BQ7="",NA(),BQ7)</f>
        <v>56.79</v>
      </c>
      <c r="BR6" s="33">
        <f t="shared" si="8"/>
        <v>55.43</v>
      </c>
      <c r="BS6" s="33">
        <f t="shared" si="8"/>
        <v>57.68</v>
      </c>
      <c r="BT6" s="33">
        <f t="shared" si="8"/>
        <v>56.47</v>
      </c>
      <c r="BU6" s="33">
        <f t="shared" si="8"/>
        <v>51.56</v>
      </c>
      <c r="BV6" s="33">
        <f t="shared" si="8"/>
        <v>51.03</v>
      </c>
      <c r="BW6" s="33">
        <f t="shared" si="8"/>
        <v>50.9</v>
      </c>
      <c r="BX6" s="33">
        <f t="shared" si="8"/>
        <v>50.82</v>
      </c>
      <c r="BY6" s="33">
        <f t="shared" si="8"/>
        <v>52.19</v>
      </c>
      <c r="BZ6" s="32" t="str">
        <f>IF(BZ7="","",IF(BZ7="-","【-】","【"&amp;SUBSTITUTE(TEXT(BZ7,"#,##0.00"),"-","△")&amp;"】"))</f>
        <v>【52.78】</v>
      </c>
      <c r="CA6" s="33">
        <f>IF(CA7="",NA(),CA7)</f>
        <v>337.82</v>
      </c>
      <c r="CB6" s="33">
        <f t="shared" ref="CB6:CJ6" si="9">IF(CB7="",NA(),CB7)</f>
        <v>311.17</v>
      </c>
      <c r="CC6" s="33">
        <f t="shared" si="9"/>
        <v>309.77999999999997</v>
      </c>
      <c r="CD6" s="33">
        <f t="shared" si="9"/>
        <v>331.16</v>
      </c>
      <c r="CE6" s="33">
        <f t="shared" si="9"/>
        <v>327.39999999999998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50.87</v>
      </c>
      <c r="CM6" s="33">
        <f t="shared" ref="CM6:CU6" si="10">IF(CM7="",NA(),CM7)</f>
        <v>50.87</v>
      </c>
      <c r="CN6" s="33">
        <f t="shared" si="10"/>
        <v>50.87</v>
      </c>
      <c r="CO6" s="33">
        <f t="shared" si="10"/>
        <v>50.87</v>
      </c>
      <c r="CP6" s="33">
        <f t="shared" si="10"/>
        <v>51.82</v>
      </c>
      <c r="CQ6" s="33">
        <f t="shared" si="10"/>
        <v>55.2</v>
      </c>
      <c r="CR6" s="33">
        <f t="shared" si="10"/>
        <v>54.74</v>
      </c>
      <c r="CS6" s="33">
        <f t="shared" si="10"/>
        <v>53.78</v>
      </c>
      <c r="CT6" s="33">
        <f t="shared" si="10"/>
        <v>53.24</v>
      </c>
      <c r="CU6" s="33">
        <f t="shared" si="10"/>
        <v>52.31</v>
      </c>
      <c r="CV6" s="32" t="str">
        <f>IF(CV7="","",IF(CV7="-","【-】","【"&amp;SUBSTITUTE(TEXT(CV7,"#,##0.00"),"-","△")&amp;"】"))</f>
        <v>【52.74】</v>
      </c>
      <c r="CW6" s="33">
        <f>IF(CW7="",NA(),CW7)</f>
        <v>85.18</v>
      </c>
      <c r="CX6" s="33">
        <f t="shared" ref="CX6:DF6" si="11">IF(CX7="",NA(),CX7)</f>
        <v>84.06</v>
      </c>
      <c r="CY6" s="33">
        <f t="shared" si="11"/>
        <v>86.68</v>
      </c>
      <c r="CZ6" s="33">
        <f t="shared" si="11"/>
        <v>87.94</v>
      </c>
      <c r="DA6" s="33">
        <f t="shared" si="11"/>
        <v>88.42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313904</v>
      </c>
      <c r="D7" s="35">
        <v>47</v>
      </c>
      <c r="E7" s="35">
        <v>17</v>
      </c>
      <c r="F7" s="35">
        <v>5</v>
      </c>
      <c r="G7" s="35">
        <v>0</v>
      </c>
      <c r="H7" s="35" t="s">
        <v>96</v>
      </c>
      <c r="I7" s="35" t="s">
        <v>97</v>
      </c>
      <c r="J7" s="35" t="s">
        <v>98</v>
      </c>
      <c r="K7" s="35" t="s">
        <v>99</v>
      </c>
      <c r="L7" s="35" t="s">
        <v>100</v>
      </c>
      <c r="M7" s="36" t="s">
        <v>101</v>
      </c>
      <c r="N7" s="36" t="s">
        <v>102</v>
      </c>
      <c r="O7" s="36">
        <v>46.08</v>
      </c>
      <c r="P7" s="36">
        <v>100</v>
      </c>
      <c r="Q7" s="36">
        <v>3888</v>
      </c>
      <c r="R7" s="36">
        <v>11371</v>
      </c>
      <c r="S7" s="36">
        <v>139.44</v>
      </c>
      <c r="T7" s="36">
        <v>81.55</v>
      </c>
      <c r="U7" s="36">
        <v>5231</v>
      </c>
      <c r="V7" s="36">
        <v>7.77</v>
      </c>
      <c r="W7" s="36">
        <v>673.23</v>
      </c>
      <c r="X7" s="36">
        <v>83.43</v>
      </c>
      <c r="Y7" s="36">
        <v>83.63</v>
      </c>
      <c r="Z7" s="36">
        <v>80.37</v>
      </c>
      <c r="AA7" s="36">
        <v>86.2</v>
      </c>
      <c r="AB7" s="36">
        <v>80.62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3209.7</v>
      </c>
      <c r="BF7" s="36">
        <v>2997.23</v>
      </c>
      <c r="BG7" s="36">
        <v>2791.31</v>
      </c>
      <c r="BH7" s="36">
        <v>2542.4499999999998</v>
      </c>
      <c r="BI7" s="36">
        <v>776.47</v>
      </c>
      <c r="BJ7" s="36">
        <v>1239.2</v>
      </c>
      <c r="BK7" s="36">
        <v>1197.82</v>
      </c>
      <c r="BL7" s="36">
        <v>1126.77</v>
      </c>
      <c r="BM7" s="36">
        <v>1044.8</v>
      </c>
      <c r="BN7" s="36">
        <v>1081.8</v>
      </c>
      <c r="BO7" s="36">
        <v>1015.77</v>
      </c>
      <c r="BP7" s="36">
        <v>51.05</v>
      </c>
      <c r="BQ7" s="36">
        <v>56.79</v>
      </c>
      <c r="BR7" s="36">
        <v>55.43</v>
      </c>
      <c r="BS7" s="36">
        <v>57.68</v>
      </c>
      <c r="BT7" s="36">
        <v>56.47</v>
      </c>
      <c r="BU7" s="36">
        <v>51.56</v>
      </c>
      <c r="BV7" s="36">
        <v>51.03</v>
      </c>
      <c r="BW7" s="36">
        <v>50.9</v>
      </c>
      <c r="BX7" s="36">
        <v>50.82</v>
      </c>
      <c r="BY7" s="36">
        <v>52.19</v>
      </c>
      <c r="BZ7" s="36">
        <v>52.78</v>
      </c>
      <c r="CA7" s="36">
        <v>337.82</v>
      </c>
      <c r="CB7" s="36">
        <v>311.17</v>
      </c>
      <c r="CC7" s="36">
        <v>309.77999999999997</v>
      </c>
      <c r="CD7" s="36">
        <v>331.16</v>
      </c>
      <c r="CE7" s="36">
        <v>327.39999999999998</v>
      </c>
      <c r="CF7" s="36">
        <v>283.26</v>
      </c>
      <c r="CG7" s="36">
        <v>289.60000000000002</v>
      </c>
      <c r="CH7" s="36">
        <v>293.27</v>
      </c>
      <c r="CI7" s="36">
        <v>300.52</v>
      </c>
      <c r="CJ7" s="36">
        <v>296.14</v>
      </c>
      <c r="CK7" s="36">
        <v>289.81</v>
      </c>
      <c r="CL7" s="36">
        <v>50.87</v>
      </c>
      <c r="CM7" s="36">
        <v>50.87</v>
      </c>
      <c r="CN7" s="36">
        <v>50.87</v>
      </c>
      <c r="CO7" s="36">
        <v>50.87</v>
      </c>
      <c r="CP7" s="36">
        <v>51.82</v>
      </c>
      <c r="CQ7" s="36">
        <v>55.2</v>
      </c>
      <c r="CR7" s="36">
        <v>54.74</v>
      </c>
      <c r="CS7" s="36">
        <v>53.78</v>
      </c>
      <c r="CT7" s="36">
        <v>53.24</v>
      </c>
      <c r="CU7" s="36">
        <v>52.31</v>
      </c>
      <c r="CV7" s="36">
        <v>52.74</v>
      </c>
      <c r="CW7" s="36">
        <v>85.18</v>
      </c>
      <c r="CX7" s="36">
        <v>84.06</v>
      </c>
      <c r="CY7" s="36">
        <v>86.68</v>
      </c>
      <c r="CZ7" s="36">
        <v>87.94</v>
      </c>
      <c r="DA7" s="36">
        <v>88.42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dcterms:created xsi:type="dcterms:W3CDTF">2017-02-08T03:13:43Z</dcterms:created>
  <dcterms:modified xsi:type="dcterms:W3CDTF">2017-02-27T05:28:54Z</dcterms:modified>
  <cp:category/>
</cp:coreProperties>
</file>