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3166\Desktop\2017.02.15伯耆町様H27経営比較分析表\2017.02.15伯耆町様H27経営比較分析表\"/>
    </mc:Choice>
  </mc:AlternateContent>
  <workbookProtection workbookPassword="8649" lockStructure="1"/>
  <bookViews>
    <workbookView xWindow="0" yWindow="0" windowWidth="20490" windowHeight="792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T10" i="4"/>
  <c r="AL10" i="4"/>
  <c r="AD10" i="4"/>
  <c r="W10" i="4"/>
  <c r="P10" i="4"/>
  <c r="I10" i="4"/>
  <c r="B10" i="4"/>
  <c r="BB8" i="4"/>
  <c r="AT8" i="4"/>
  <c r="AL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<sst xmlns="http://schemas.openxmlformats.org/spreadsheetml/2006/main" count="221" uniqueCount="110">
  <si>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</si>
  <si>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</si>
  <si>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</si>
  <si>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</si>
  <si>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</si>
  <si>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</si>
  <si>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</si>
  <si>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</si>
  <si>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</si>
  <si>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</si>
  <si>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</si>
  <si>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</si>
  <si>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</si>
  <si>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</si>
  <si>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</si>
  <si>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</si>
  <si>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</si>
  <si>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</si>
  <si>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</si>
  <si>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</si>
  <si>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</si>
  <si>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</si>
  <si>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</si>
  <si>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</si>
  <si>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</si>
  <si>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</si>
  <si>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</si>
  <si>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</si>
  <si>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</si>
  <si>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</si>
  <si>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</si>
  <si>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</si>
  <si>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</si>
  <si>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</si>
  <si>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</si>
  <si>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</si>
  <si>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</si>
  <si>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</si>
  <si>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</si>
  <si>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</si>
  <si>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</si>
  <si>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</si>
  <si>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</si>
  <si>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</si>
  <si>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</si>
  <si>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</si>
  <si>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</si>
  <si>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</si>
  <si>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</si>
  <si>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</si>
  <si>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</si>
  <si>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</si>
  <si>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</si>
  <si>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</si>
  <si>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</si>
  <si>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</si>
  <si>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</si>
  <si>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</si>
  <si>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</si>
  <si>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</si>
  <si>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</si>
  <si>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</si>
  <si>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</si>
  <si>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</si>
  <si>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</si>
  <si>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</si>
  <si>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</si>
  <si>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</si>
  <si>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</si>
  <si>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</si>
  <si>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</si>
  <si>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</si>
  <si>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</si>
  <si>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</si>
  <si>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</si>
  <si>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</si>
  <si>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</si>
  <si>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</si>
  <si>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</si>
  <si>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</si>
  <si>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</si>
  <si>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</si>
  <si>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</si>
  <si>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</si>
  <si>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</si>
  <si>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</si>
  <si>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</si>
  <si>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</si>
  <si>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</si>
  <si>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</si>
  <si>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</si>
  <si>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</si>
  <si>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</si>
  <si>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</si>
  <si>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</si>
  <si>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鳥取県　伯耆町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</si>
  <si>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</si>
  <si>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</si>
  <si>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</si>
  <si>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</si>
  <si>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</si>
  <si>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</si>
  <si>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</si>
  <si>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</si>
  <si>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</si>
  <si>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</si>
  <si>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</si>
  <si>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③　類似団体平均を下回っている。
　特定環境保全公共下水道事業の管渠については、法定耐用年数が経過するまで期間があるため、計画的な更新が必要な時期は未定である。</t>
    <phoneticPr fontId="4"/>
  </si>
  <si>
    <t xml:space="preserve">経営状況に関しては、大きな問題は見受けられない。収支比率等は100%を下回っており健全経営ができているとはいえないが、特定環境保全公共下水道事業は全国的にこの傾向にあり、また本町においては他団体と比較して良好な値を示している。企業債残高も徐々に減っていると考えられる。
 しかし、平成２４年度から長寿命化事業(施設）を実施しているため起債額が増加する見込み。
　固定資産の管理を適正に行い、必要な時期に必要な更新ができるよう注意したい。
</t>
    <rPh sb="155" eb="157">
      <t>シセツ</t>
    </rPh>
    <phoneticPr fontId="4"/>
  </si>
  <si>
    <t>①収益的収支比率は100%を下回っており、赤字であることがわかる。⑤経費回収率は100%を下回っているものの、全国平均、類似団体と比べると高い値を示しており、比較的健全経営ができていると判断される。⑦施設利用率は全国平均、類似団体を大きく上回っており、比較的施設を適正に稼動できているといえる。⑧水洗化率も全国平均、類似団体を上回っている。今後も施設の管理・整備を計画的に行い、これらの指標を100%に近づけていけるよう努めたい。</t>
    <rPh sb="14" eb="16">
      <t>シタマワ</t>
    </rPh>
    <rPh sb="21" eb="23">
      <t>アカジ</t>
    </rPh>
    <rPh sb="55" eb="57">
      <t>ゼンコク</t>
    </rPh>
    <rPh sb="57" eb="59">
      <t>ヘイキン</t>
    </rPh>
    <rPh sb="65" eb="66">
      <t>クラ</t>
    </rPh>
    <rPh sb="106" eb="108">
      <t>ゼンコク</t>
    </rPh>
    <rPh sb="108" eb="110">
      <t>ヘイキン</t>
    </rPh>
    <rPh sb="153" eb="155">
      <t>ゼンコク</t>
    </rPh>
    <rPh sb="155" eb="157">
      <t>ヘイキン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</si>
</sst>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381928"/>
        <c:axId val="137382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381928"/>
        <c:axId val="137382712"/>
      </c:lineChart>
      <c:dateAx>
        <c:axId val="137381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382712"/>
        <c:crosses val="autoZero"/>
        <c:auto val="1"/>
        <c:lblOffset val="100"/>
        <c:baseTimeUnit val="years"/>
      </c:dateAx>
      <c:valAx>
        <c:axId val="137382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381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89.26</c:v>
                </c:pt>
                <c:pt idx="1">
                  <c:v>89.26</c:v>
                </c:pt>
                <c:pt idx="2">
                  <c:v>89.26</c:v>
                </c:pt>
                <c:pt idx="3">
                  <c:v>89.26</c:v>
                </c:pt>
                <c:pt idx="4">
                  <c:v>90.5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632776"/>
        <c:axId val="200739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36.799999999999997</c:v>
                </c:pt>
                <c:pt idx="1">
                  <c:v>36.67</c:v>
                </c:pt>
                <c:pt idx="2">
                  <c:v>43.65</c:v>
                </c:pt>
                <c:pt idx="3">
                  <c:v>43.58</c:v>
                </c:pt>
                <c:pt idx="4">
                  <c:v>41.35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632776"/>
        <c:axId val="200739712"/>
      </c:lineChart>
      <c:dateAx>
        <c:axId val="200632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739712"/>
        <c:crosses val="autoZero"/>
        <c:auto val="1"/>
        <c:lblOffset val="100"/>
        <c:baseTimeUnit val="years"/>
      </c:dateAx>
      <c:valAx>
        <c:axId val="200739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0632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83.27</c:v>
                </c:pt>
                <c:pt idx="1">
                  <c:v>83.47</c:v>
                </c:pt>
                <c:pt idx="2">
                  <c:v>85.61</c:v>
                </c:pt>
                <c:pt idx="3">
                  <c:v>86.08</c:v>
                </c:pt>
                <c:pt idx="4">
                  <c:v>87.38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851104"/>
        <c:axId val="200850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71.62</c:v>
                </c:pt>
                <c:pt idx="1">
                  <c:v>71.239999999999995</c:v>
                </c:pt>
                <c:pt idx="2">
                  <c:v>82.2</c:v>
                </c:pt>
                <c:pt idx="3">
                  <c:v>82.35</c:v>
                </c:pt>
                <c:pt idx="4">
                  <c:v>82.9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51104"/>
        <c:axId val="200850712"/>
      </c:lineChart>
      <c:dateAx>
        <c:axId val="200851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850712"/>
        <c:crosses val="autoZero"/>
        <c:auto val="1"/>
        <c:lblOffset val="100"/>
        <c:baseTimeUnit val="years"/>
      </c:dateAx>
      <c:valAx>
        <c:axId val="200850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0851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92.35</c:v>
                </c:pt>
                <c:pt idx="1">
                  <c:v>96.49</c:v>
                </c:pt>
                <c:pt idx="2">
                  <c:v>101.95</c:v>
                </c:pt>
                <c:pt idx="3">
                  <c:v>97.62</c:v>
                </c:pt>
                <c:pt idx="4">
                  <c:v>93.28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383496"/>
        <c:axId val="137383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383496"/>
        <c:axId val="137383888"/>
      </c:lineChart>
      <c:dateAx>
        <c:axId val="137383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383888"/>
        <c:crosses val="autoZero"/>
        <c:auto val="1"/>
        <c:lblOffset val="100"/>
        <c:baseTimeUnit val="years"/>
      </c:dateAx>
      <c:valAx>
        <c:axId val="137383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383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385064"/>
        <c:axId val="13738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385064"/>
        <c:axId val="137385456"/>
      </c:lineChart>
      <c:dateAx>
        <c:axId val="137385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385456"/>
        <c:crosses val="autoZero"/>
        <c:auto val="1"/>
        <c:lblOffset val="100"/>
        <c:baseTimeUnit val="years"/>
      </c:dateAx>
      <c:valAx>
        <c:axId val="13738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385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849144"/>
        <c:axId val="20084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49144"/>
        <c:axId val="200849536"/>
      </c:lineChart>
      <c:dateAx>
        <c:axId val="200849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849536"/>
        <c:crosses val="autoZero"/>
        <c:auto val="1"/>
        <c:lblOffset val="100"/>
        <c:baseTimeUnit val="years"/>
      </c:dateAx>
      <c:valAx>
        <c:axId val="20084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0849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852280"/>
        <c:axId val="200852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52280"/>
        <c:axId val="200852672"/>
      </c:lineChart>
      <c:dateAx>
        <c:axId val="200852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852672"/>
        <c:crosses val="autoZero"/>
        <c:auto val="1"/>
        <c:lblOffset val="100"/>
        <c:baseTimeUnit val="years"/>
      </c:dateAx>
      <c:valAx>
        <c:axId val="200852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0852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633168"/>
        <c:axId val="200633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633168"/>
        <c:axId val="200633560"/>
      </c:lineChart>
      <c:dateAx>
        <c:axId val="200633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633560"/>
        <c:crosses val="autoZero"/>
        <c:auto val="1"/>
        <c:lblOffset val="100"/>
        <c:baseTimeUnit val="years"/>
      </c:dateAx>
      <c:valAx>
        <c:axId val="200633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0633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1864.58</c:v>
                </c:pt>
                <c:pt idx="1">
                  <c:v>1683.69</c:v>
                </c:pt>
                <c:pt idx="2">
                  <c:v>1614.49</c:v>
                </c:pt>
                <c:pt idx="3">
                  <c:v>1441.1</c:v>
                </c:pt>
                <c:pt idx="4">
                  <c:v>418.97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634736"/>
        <c:axId val="200635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1835.56</c:v>
                </c:pt>
                <c:pt idx="1">
                  <c:v>1716.82</c:v>
                </c:pt>
                <c:pt idx="2">
                  <c:v>1569.13</c:v>
                </c:pt>
                <c:pt idx="3">
                  <c:v>1436</c:v>
                </c:pt>
                <c:pt idx="4">
                  <c:v>1434.89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634736"/>
        <c:axId val="200635128"/>
      </c:lineChart>
      <c:dateAx>
        <c:axId val="200634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635128"/>
        <c:crosses val="autoZero"/>
        <c:auto val="1"/>
        <c:lblOffset val="100"/>
        <c:baseTimeUnit val="years"/>
      </c:dateAx>
      <c:valAx>
        <c:axId val="200635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0634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82.84</c:v>
                </c:pt>
                <c:pt idx="1">
                  <c:v>81.62</c:v>
                </c:pt>
                <c:pt idx="2">
                  <c:v>100.67</c:v>
                </c:pt>
                <c:pt idx="3">
                  <c:v>90.46</c:v>
                </c:pt>
                <c:pt idx="4">
                  <c:v>86.86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736576"/>
        <c:axId val="200736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52.89</c:v>
                </c:pt>
                <c:pt idx="1">
                  <c:v>51.73</c:v>
                </c:pt>
                <c:pt idx="2">
                  <c:v>64.63</c:v>
                </c:pt>
                <c:pt idx="3">
                  <c:v>66.56</c:v>
                </c:pt>
                <c:pt idx="4">
                  <c:v>66.22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736576"/>
        <c:axId val="200736968"/>
      </c:lineChart>
      <c:dateAx>
        <c:axId val="200736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736968"/>
        <c:crosses val="autoZero"/>
        <c:auto val="1"/>
        <c:lblOffset val="100"/>
        <c:baseTimeUnit val="years"/>
      </c:dateAx>
      <c:valAx>
        <c:axId val="200736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0736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211.44</c:v>
                </c:pt>
                <c:pt idx="1">
                  <c:v>215.77</c:v>
                </c:pt>
                <c:pt idx="2">
                  <c:v>172.62</c:v>
                </c:pt>
                <c:pt idx="3">
                  <c:v>195.06</c:v>
                </c:pt>
                <c:pt idx="4">
                  <c:v>206.32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738144"/>
        <c:axId val="200738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310.47000000000003</c:v>
                </c:pt>
                <c:pt idx="2">
                  <c:v>245.75</c:v>
                </c:pt>
                <c:pt idx="3">
                  <c:v>244.29</c:v>
                </c:pt>
                <c:pt idx="4">
                  <c:v>246.72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738144"/>
        <c:axId val="200738536"/>
      </c:lineChart>
      <c:dateAx>
        <c:axId val="20073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738536"/>
        <c:crosses val="autoZero"/>
        <c:auto val="1"/>
        <c:lblOffset val="100"/>
        <c:baseTimeUnit val="years"/>
      </c:dateAx>
      <c:valAx>
        <c:axId val="200738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073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W6" zoomScaleNormal="10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 x14ac:dyDescent="0.15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 x14ac:dyDescent="0.15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2" t="str">
        <f>データ!H6</f>
        <v>鳥取県　伯耆町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11371</v>
      </c>
      <c r="AM8" s="64"/>
      <c r="AN8" s="64"/>
      <c r="AO8" s="64"/>
      <c r="AP8" s="64"/>
      <c r="AQ8" s="64"/>
      <c r="AR8" s="64"/>
      <c r="AS8" s="64"/>
      <c r="AT8" s="63">
        <f>データ!S6</f>
        <v>139.44</v>
      </c>
      <c r="AU8" s="63"/>
      <c r="AV8" s="63"/>
      <c r="AW8" s="63"/>
      <c r="AX8" s="63"/>
      <c r="AY8" s="63"/>
      <c r="AZ8" s="63"/>
      <c r="BA8" s="63"/>
      <c r="BB8" s="63">
        <f>データ!T6</f>
        <v>81.55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40.76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3888</v>
      </c>
      <c r="AE10" s="64"/>
      <c r="AF10" s="64"/>
      <c r="AG10" s="64"/>
      <c r="AH10" s="64"/>
      <c r="AI10" s="64"/>
      <c r="AJ10" s="64"/>
      <c r="AK10" s="2"/>
      <c r="AL10" s="64">
        <f>データ!U6</f>
        <v>4628</v>
      </c>
      <c r="AM10" s="64"/>
      <c r="AN10" s="64"/>
      <c r="AO10" s="64"/>
      <c r="AP10" s="64"/>
      <c r="AQ10" s="64"/>
      <c r="AR10" s="64"/>
      <c r="AS10" s="64"/>
      <c r="AT10" s="63">
        <f>データ!V6</f>
        <v>1.42</v>
      </c>
      <c r="AU10" s="63"/>
      <c r="AV10" s="63"/>
      <c r="AW10" s="63"/>
      <c r="AX10" s="63"/>
      <c r="AY10" s="63"/>
      <c r="AZ10" s="63"/>
      <c r="BA10" s="63"/>
      <c r="BB10" s="63">
        <f>データ!W6</f>
        <v>3259.15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 x14ac:dyDescent="0.15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109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 x14ac:dyDescent="0.15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 x14ac:dyDescent="0.15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107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 x14ac:dyDescent="0.15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 x14ac:dyDescent="0.15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 x14ac:dyDescent="0.15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 x14ac:dyDescent="0.15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108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 x14ac:dyDescent="0.15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 x14ac:dyDescent="0.15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 x14ac:dyDescent="0.15">
      <c r="C83" s="2" t="s">
        <v>40</v>
      </c>
    </row>
    <row r="84" spans="1:78" x14ac:dyDescent="0.15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3" width="11.875" customWidth="1"/>
  </cols>
  <sheetData>
    <row r="1" spans="1:144" x14ac:dyDescent="0.15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 x14ac:dyDescent="0.15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 x14ac:dyDescent="0.15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35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 x14ac:dyDescent="0.15">
      <c r="A4" s="26" t="s">
        <v>53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54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55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56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57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58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59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60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61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62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63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64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 x14ac:dyDescent="0.15">
      <c r="A5" s="26" t="s">
        <v>65</v>
      </c>
      <c r="B5" s="29"/>
      <c r="C5" s="29"/>
      <c r="D5" s="29"/>
      <c r="E5" s="29"/>
      <c r="F5" s="29"/>
      <c r="G5" s="29"/>
      <c r="H5" s="30" t="s">
        <v>66</v>
      </c>
      <c r="I5" s="30" t="s">
        <v>67</v>
      </c>
      <c r="J5" s="30" t="s">
        <v>68</v>
      </c>
      <c r="K5" s="30" t="s">
        <v>69</v>
      </c>
      <c r="L5" s="30" t="s">
        <v>70</v>
      </c>
      <c r="M5" s="30" t="s">
        <v>71</v>
      </c>
      <c r="N5" s="30" t="s">
        <v>72</v>
      </c>
      <c r="O5" s="30" t="s">
        <v>73</v>
      </c>
      <c r="P5" s="30" t="s">
        <v>74</v>
      </c>
      <c r="Q5" s="30" t="s">
        <v>75</v>
      </c>
      <c r="R5" s="30" t="s">
        <v>76</v>
      </c>
      <c r="S5" s="30" t="s">
        <v>77</v>
      </c>
      <c r="T5" s="30" t="s">
        <v>78</v>
      </c>
      <c r="U5" s="30" t="s">
        <v>79</v>
      </c>
      <c r="V5" s="30" t="s">
        <v>80</v>
      </c>
      <c r="W5" s="30" t="s">
        <v>81</v>
      </c>
      <c r="X5" s="30" t="s">
        <v>82</v>
      </c>
      <c r="Y5" s="30" t="s">
        <v>83</v>
      </c>
      <c r="Z5" s="30" t="s">
        <v>84</v>
      </c>
      <c r="AA5" s="30" t="s">
        <v>85</v>
      </c>
      <c r="AB5" s="30" t="s">
        <v>86</v>
      </c>
      <c r="AC5" s="30" t="s">
        <v>87</v>
      </c>
      <c r="AD5" s="30" t="s">
        <v>88</v>
      </c>
      <c r="AE5" s="30" t="s">
        <v>89</v>
      </c>
      <c r="AF5" s="30" t="s">
        <v>90</v>
      </c>
      <c r="AG5" s="30" t="s">
        <v>91</v>
      </c>
      <c r="AH5" s="30" t="s">
        <v>92</v>
      </c>
      <c r="AI5" s="30" t="s">
        <v>82</v>
      </c>
      <c r="AJ5" s="30" t="s">
        <v>83</v>
      </c>
      <c r="AK5" s="30" t="s">
        <v>84</v>
      </c>
      <c r="AL5" s="30" t="s">
        <v>85</v>
      </c>
      <c r="AM5" s="30" t="s">
        <v>86</v>
      </c>
      <c r="AN5" s="30" t="s">
        <v>87</v>
      </c>
      <c r="AO5" s="30" t="s">
        <v>88</v>
      </c>
      <c r="AP5" s="30" t="s">
        <v>89</v>
      </c>
      <c r="AQ5" s="30" t="s">
        <v>90</v>
      </c>
      <c r="AR5" s="30" t="s">
        <v>91</v>
      </c>
      <c r="AS5" s="30" t="s">
        <v>93</v>
      </c>
      <c r="AT5" s="30" t="s">
        <v>82</v>
      </c>
      <c r="AU5" s="30" t="s">
        <v>83</v>
      </c>
      <c r="AV5" s="30" t="s">
        <v>84</v>
      </c>
      <c r="AW5" s="30" t="s">
        <v>85</v>
      </c>
      <c r="AX5" s="30" t="s">
        <v>86</v>
      </c>
      <c r="AY5" s="30" t="s">
        <v>87</v>
      </c>
      <c r="AZ5" s="30" t="s">
        <v>88</v>
      </c>
      <c r="BA5" s="30" t="s">
        <v>89</v>
      </c>
      <c r="BB5" s="30" t="s">
        <v>90</v>
      </c>
      <c r="BC5" s="30" t="s">
        <v>91</v>
      </c>
      <c r="BD5" s="30" t="s">
        <v>93</v>
      </c>
      <c r="BE5" s="30" t="s">
        <v>82</v>
      </c>
      <c r="BF5" s="30" t="s">
        <v>83</v>
      </c>
      <c r="BG5" s="30" t="s">
        <v>84</v>
      </c>
      <c r="BH5" s="30" t="s">
        <v>85</v>
      </c>
      <c r="BI5" s="30" t="s">
        <v>86</v>
      </c>
      <c r="BJ5" s="30" t="s">
        <v>87</v>
      </c>
      <c r="BK5" s="30" t="s">
        <v>88</v>
      </c>
      <c r="BL5" s="30" t="s">
        <v>89</v>
      </c>
      <c r="BM5" s="30" t="s">
        <v>90</v>
      </c>
      <c r="BN5" s="30" t="s">
        <v>91</v>
      </c>
      <c r="BO5" s="30" t="s">
        <v>93</v>
      </c>
      <c r="BP5" s="30" t="s">
        <v>82</v>
      </c>
      <c r="BQ5" s="30" t="s">
        <v>83</v>
      </c>
      <c r="BR5" s="30" t="s">
        <v>84</v>
      </c>
      <c r="BS5" s="30" t="s">
        <v>85</v>
      </c>
      <c r="BT5" s="30" t="s">
        <v>86</v>
      </c>
      <c r="BU5" s="30" t="s">
        <v>87</v>
      </c>
      <c r="BV5" s="30" t="s">
        <v>88</v>
      </c>
      <c r="BW5" s="30" t="s">
        <v>89</v>
      </c>
      <c r="BX5" s="30" t="s">
        <v>90</v>
      </c>
      <c r="BY5" s="30" t="s">
        <v>91</v>
      </c>
      <c r="BZ5" s="30" t="s">
        <v>93</v>
      </c>
      <c r="CA5" s="30" t="s">
        <v>82</v>
      </c>
      <c r="CB5" s="30" t="s">
        <v>83</v>
      </c>
      <c r="CC5" s="30" t="s">
        <v>84</v>
      </c>
      <c r="CD5" s="30" t="s">
        <v>85</v>
      </c>
      <c r="CE5" s="30" t="s">
        <v>86</v>
      </c>
      <c r="CF5" s="30" t="s">
        <v>87</v>
      </c>
      <c r="CG5" s="30" t="s">
        <v>88</v>
      </c>
      <c r="CH5" s="30" t="s">
        <v>89</v>
      </c>
      <c r="CI5" s="30" t="s">
        <v>90</v>
      </c>
      <c r="CJ5" s="30" t="s">
        <v>91</v>
      </c>
      <c r="CK5" s="30" t="s">
        <v>93</v>
      </c>
      <c r="CL5" s="30" t="s">
        <v>82</v>
      </c>
      <c r="CM5" s="30" t="s">
        <v>83</v>
      </c>
      <c r="CN5" s="30" t="s">
        <v>84</v>
      </c>
      <c r="CO5" s="30" t="s">
        <v>85</v>
      </c>
      <c r="CP5" s="30" t="s">
        <v>86</v>
      </c>
      <c r="CQ5" s="30" t="s">
        <v>87</v>
      </c>
      <c r="CR5" s="30" t="s">
        <v>88</v>
      </c>
      <c r="CS5" s="30" t="s">
        <v>89</v>
      </c>
      <c r="CT5" s="30" t="s">
        <v>90</v>
      </c>
      <c r="CU5" s="30" t="s">
        <v>91</v>
      </c>
      <c r="CV5" s="30" t="s">
        <v>93</v>
      </c>
      <c r="CW5" s="30" t="s">
        <v>82</v>
      </c>
      <c r="CX5" s="30" t="s">
        <v>83</v>
      </c>
      <c r="CY5" s="30" t="s">
        <v>84</v>
      </c>
      <c r="CZ5" s="30" t="s">
        <v>85</v>
      </c>
      <c r="DA5" s="30" t="s">
        <v>86</v>
      </c>
      <c r="DB5" s="30" t="s">
        <v>87</v>
      </c>
      <c r="DC5" s="30" t="s">
        <v>88</v>
      </c>
      <c r="DD5" s="30" t="s">
        <v>89</v>
      </c>
      <c r="DE5" s="30" t="s">
        <v>90</v>
      </c>
      <c r="DF5" s="30" t="s">
        <v>91</v>
      </c>
      <c r="DG5" s="30" t="s">
        <v>93</v>
      </c>
      <c r="DH5" s="30" t="s">
        <v>82</v>
      </c>
      <c r="DI5" s="30" t="s">
        <v>83</v>
      </c>
      <c r="DJ5" s="30" t="s">
        <v>84</v>
      </c>
      <c r="DK5" s="30" t="s">
        <v>85</v>
      </c>
      <c r="DL5" s="30" t="s">
        <v>86</v>
      </c>
      <c r="DM5" s="30" t="s">
        <v>87</v>
      </c>
      <c r="DN5" s="30" t="s">
        <v>88</v>
      </c>
      <c r="DO5" s="30" t="s">
        <v>89</v>
      </c>
      <c r="DP5" s="30" t="s">
        <v>90</v>
      </c>
      <c r="DQ5" s="30" t="s">
        <v>91</v>
      </c>
      <c r="DR5" s="30" t="s">
        <v>93</v>
      </c>
      <c r="DS5" s="30" t="s">
        <v>82</v>
      </c>
      <c r="DT5" s="30" t="s">
        <v>83</v>
      </c>
      <c r="DU5" s="30" t="s">
        <v>84</v>
      </c>
      <c r="DV5" s="30" t="s">
        <v>85</v>
      </c>
      <c r="DW5" s="30" t="s">
        <v>86</v>
      </c>
      <c r="DX5" s="30" t="s">
        <v>87</v>
      </c>
      <c r="DY5" s="30" t="s">
        <v>88</v>
      </c>
      <c r="DZ5" s="30" t="s">
        <v>89</v>
      </c>
      <c r="EA5" s="30" t="s">
        <v>90</v>
      </c>
      <c r="EB5" s="30" t="s">
        <v>91</v>
      </c>
      <c r="EC5" s="30" t="s">
        <v>93</v>
      </c>
      <c r="ED5" s="30" t="s">
        <v>82</v>
      </c>
      <c r="EE5" s="30" t="s">
        <v>83</v>
      </c>
      <c r="EF5" s="30" t="s">
        <v>84</v>
      </c>
      <c r="EG5" s="30" t="s">
        <v>85</v>
      </c>
      <c r="EH5" s="30" t="s">
        <v>86</v>
      </c>
      <c r="EI5" s="30" t="s">
        <v>87</v>
      </c>
      <c r="EJ5" s="30" t="s">
        <v>88</v>
      </c>
      <c r="EK5" s="30" t="s">
        <v>89</v>
      </c>
      <c r="EL5" s="30" t="s">
        <v>90</v>
      </c>
      <c r="EM5" s="30" t="s">
        <v>91</v>
      </c>
      <c r="EN5" s="30" t="s">
        <v>93</v>
      </c>
    </row>
    <row r="6" spans="1:144" s="34" customFormat="1" x14ac:dyDescent="0.15">
      <c r="A6" s="26" t="s">
        <v>94</v>
      </c>
      <c r="B6" s="31">
        <f>B7</f>
        <v>2015</v>
      </c>
      <c r="C6" s="31">
        <f t="shared" ref="C6:W6" si="3">C7</f>
        <v>313904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鳥取県　伯耆町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40.76</v>
      </c>
      <c r="P6" s="32">
        <f t="shared" si="3"/>
        <v>100</v>
      </c>
      <c r="Q6" s="32">
        <f t="shared" si="3"/>
        <v>3888</v>
      </c>
      <c r="R6" s="32">
        <f t="shared" si="3"/>
        <v>11371</v>
      </c>
      <c r="S6" s="32">
        <f t="shared" si="3"/>
        <v>139.44</v>
      </c>
      <c r="T6" s="32">
        <f t="shared" si="3"/>
        <v>81.55</v>
      </c>
      <c r="U6" s="32">
        <f t="shared" si="3"/>
        <v>4628</v>
      </c>
      <c r="V6" s="32">
        <f t="shared" si="3"/>
        <v>1.42</v>
      </c>
      <c r="W6" s="32">
        <f t="shared" si="3"/>
        <v>3259.15</v>
      </c>
      <c r="X6" s="33">
        <f>IF(X7="",NA(),X7)</f>
        <v>92.35</v>
      </c>
      <c r="Y6" s="33">
        <f t="shared" ref="Y6:AG6" si="4">IF(Y7="",NA(),Y7)</f>
        <v>96.49</v>
      </c>
      <c r="Z6" s="33">
        <f t="shared" si="4"/>
        <v>101.95</v>
      </c>
      <c r="AA6" s="33">
        <f t="shared" si="4"/>
        <v>97.62</v>
      </c>
      <c r="AB6" s="33">
        <f t="shared" si="4"/>
        <v>93.28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1864.58</v>
      </c>
      <c r="BF6" s="33">
        <f t="shared" ref="BF6:BN6" si="7">IF(BF7="",NA(),BF7)</f>
        <v>1683.69</v>
      </c>
      <c r="BG6" s="33">
        <f t="shared" si="7"/>
        <v>1614.49</v>
      </c>
      <c r="BH6" s="33">
        <f t="shared" si="7"/>
        <v>1441.1</v>
      </c>
      <c r="BI6" s="33">
        <f t="shared" si="7"/>
        <v>418.97</v>
      </c>
      <c r="BJ6" s="33">
        <f t="shared" si="7"/>
        <v>1835.56</v>
      </c>
      <c r="BK6" s="33">
        <f t="shared" si="7"/>
        <v>1716.82</v>
      </c>
      <c r="BL6" s="33">
        <f t="shared" si="7"/>
        <v>1569.13</v>
      </c>
      <c r="BM6" s="33">
        <f t="shared" si="7"/>
        <v>1436</v>
      </c>
      <c r="BN6" s="33">
        <f t="shared" si="7"/>
        <v>1434.89</v>
      </c>
      <c r="BO6" s="32" t="str">
        <f>IF(BO7="","",IF(BO7="-","【-】","【"&amp;SUBSTITUTE(TEXT(BO7,"#,##0.00"),"-","△")&amp;"】"))</f>
        <v>【1,457.06】</v>
      </c>
      <c r="BP6" s="33">
        <f>IF(BP7="",NA(),BP7)</f>
        <v>82.84</v>
      </c>
      <c r="BQ6" s="33">
        <f t="shared" ref="BQ6:BY6" si="8">IF(BQ7="",NA(),BQ7)</f>
        <v>81.62</v>
      </c>
      <c r="BR6" s="33">
        <f t="shared" si="8"/>
        <v>100.67</v>
      </c>
      <c r="BS6" s="33">
        <f t="shared" si="8"/>
        <v>90.46</v>
      </c>
      <c r="BT6" s="33">
        <f t="shared" si="8"/>
        <v>86.86</v>
      </c>
      <c r="BU6" s="33">
        <f t="shared" si="8"/>
        <v>52.89</v>
      </c>
      <c r="BV6" s="33">
        <f t="shared" si="8"/>
        <v>51.73</v>
      </c>
      <c r="BW6" s="33">
        <f t="shared" si="8"/>
        <v>64.63</v>
      </c>
      <c r="BX6" s="33">
        <f t="shared" si="8"/>
        <v>66.56</v>
      </c>
      <c r="BY6" s="33">
        <f t="shared" si="8"/>
        <v>66.22</v>
      </c>
      <c r="BZ6" s="32" t="str">
        <f>IF(BZ7="","",IF(BZ7="-","【-】","【"&amp;SUBSTITUTE(TEXT(BZ7,"#,##0.00"),"-","△")&amp;"】"))</f>
        <v>【64.73】</v>
      </c>
      <c r="CA6" s="33">
        <f>IF(CA7="",NA(),CA7)</f>
        <v>211.44</v>
      </c>
      <c r="CB6" s="33">
        <f t="shared" ref="CB6:CJ6" si="9">IF(CB7="",NA(),CB7)</f>
        <v>215.77</v>
      </c>
      <c r="CC6" s="33">
        <f t="shared" si="9"/>
        <v>172.62</v>
      </c>
      <c r="CD6" s="33">
        <f t="shared" si="9"/>
        <v>195.06</v>
      </c>
      <c r="CE6" s="33">
        <f t="shared" si="9"/>
        <v>206.32</v>
      </c>
      <c r="CF6" s="33">
        <f t="shared" si="9"/>
        <v>300.52</v>
      </c>
      <c r="CG6" s="33">
        <f t="shared" si="9"/>
        <v>310.47000000000003</v>
      </c>
      <c r="CH6" s="33">
        <f t="shared" si="9"/>
        <v>245.75</v>
      </c>
      <c r="CI6" s="33">
        <f t="shared" si="9"/>
        <v>244.29</v>
      </c>
      <c r="CJ6" s="33">
        <f t="shared" si="9"/>
        <v>246.72</v>
      </c>
      <c r="CK6" s="32" t="str">
        <f>IF(CK7="","",IF(CK7="-","【-】","【"&amp;SUBSTITUTE(TEXT(CK7,"#,##0.00"),"-","△")&amp;"】"))</f>
        <v>【250.25】</v>
      </c>
      <c r="CL6" s="33">
        <f>IF(CL7="",NA(),CL7)</f>
        <v>89.26</v>
      </c>
      <c r="CM6" s="33">
        <f t="shared" ref="CM6:CU6" si="10">IF(CM7="",NA(),CM7)</f>
        <v>89.26</v>
      </c>
      <c r="CN6" s="33">
        <f t="shared" si="10"/>
        <v>89.26</v>
      </c>
      <c r="CO6" s="33">
        <f t="shared" si="10"/>
        <v>89.26</v>
      </c>
      <c r="CP6" s="33">
        <f t="shared" si="10"/>
        <v>90.5</v>
      </c>
      <c r="CQ6" s="33">
        <f t="shared" si="10"/>
        <v>36.799999999999997</v>
      </c>
      <c r="CR6" s="33">
        <f t="shared" si="10"/>
        <v>36.67</v>
      </c>
      <c r="CS6" s="33">
        <f t="shared" si="10"/>
        <v>43.65</v>
      </c>
      <c r="CT6" s="33">
        <f t="shared" si="10"/>
        <v>43.58</v>
      </c>
      <c r="CU6" s="33">
        <f t="shared" si="10"/>
        <v>41.35</v>
      </c>
      <c r="CV6" s="32" t="str">
        <f>IF(CV7="","",IF(CV7="-","【-】","【"&amp;SUBSTITUTE(TEXT(CV7,"#,##0.00"),"-","△")&amp;"】"))</f>
        <v>【40.31】</v>
      </c>
      <c r="CW6" s="33">
        <f>IF(CW7="",NA(),CW7)</f>
        <v>83.27</v>
      </c>
      <c r="CX6" s="33">
        <f t="shared" ref="CX6:DF6" si="11">IF(CX7="",NA(),CX7)</f>
        <v>83.47</v>
      </c>
      <c r="CY6" s="33">
        <f t="shared" si="11"/>
        <v>85.61</v>
      </c>
      <c r="CZ6" s="33">
        <f t="shared" si="11"/>
        <v>86.08</v>
      </c>
      <c r="DA6" s="33">
        <f t="shared" si="11"/>
        <v>87.38</v>
      </c>
      <c r="DB6" s="33">
        <f t="shared" si="11"/>
        <v>71.62</v>
      </c>
      <c r="DC6" s="33">
        <f t="shared" si="11"/>
        <v>71.239999999999995</v>
      </c>
      <c r="DD6" s="33">
        <f t="shared" si="11"/>
        <v>82.2</v>
      </c>
      <c r="DE6" s="33">
        <f t="shared" si="11"/>
        <v>82.35</v>
      </c>
      <c r="DF6" s="33">
        <f t="shared" si="11"/>
        <v>82.9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0.05</v>
      </c>
      <c r="EK6" s="33">
        <f t="shared" si="14"/>
        <v>0.05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【0.10】</v>
      </c>
    </row>
    <row r="7" spans="1:144" s="34" customFormat="1" x14ac:dyDescent="0.15">
      <c r="A7" s="26"/>
      <c r="B7" s="35">
        <v>2015</v>
      </c>
      <c r="C7" s="35">
        <v>313904</v>
      </c>
      <c r="D7" s="35">
        <v>47</v>
      </c>
      <c r="E7" s="35">
        <v>17</v>
      </c>
      <c r="F7" s="35">
        <v>4</v>
      </c>
      <c r="G7" s="35">
        <v>0</v>
      </c>
      <c r="H7" s="35" t="s">
        <v>95</v>
      </c>
      <c r="I7" s="35" t="s">
        <v>96</v>
      </c>
      <c r="J7" s="35" t="s">
        <v>97</v>
      </c>
      <c r="K7" s="35" t="s">
        <v>98</v>
      </c>
      <c r="L7" s="35" t="s">
        <v>99</v>
      </c>
      <c r="M7" s="36" t="s">
        <v>100</v>
      </c>
      <c r="N7" s="36" t="s">
        <v>101</v>
      </c>
      <c r="O7" s="36">
        <v>40.76</v>
      </c>
      <c r="P7" s="36">
        <v>100</v>
      </c>
      <c r="Q7" s="36">
        <v>3888</v>
      </c>
      <c r="R7" s="36">
        <v>11371</v>
      </c>
      <c r="S7" s="36">
        <v>139.44</v>
      </c>
      <c r="T7" s="36">
        <v>81.55</v>
      </c>
      <c r="U7" s="36">
        <v>4628</v>
      </c>
      <c r="V7" s="36">
        <v>1.42</v>
      </c>
      <c r="W7" s="36">
        <v>3259.15</v>
      </c>
      <c r="X7" s="36">
        <v>92.35</v>
      </c>
      <c r="Y7" s="36">
        <v>96.49</v>
      </c>
      <c r="Z7" s="36">
        <v>101.95</v>
      </c>
      <c r="AA7" s="36">
        <v>97.62</v>
      </c>
      <c r="AB7" s="36">
        <v>93.28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1864.58</v>
      </c>
      <c r="BF7" s="36">
        <v>1683.69</v>
      </c>
      <c r="BG7" s="36">
        <v>1614.49</v>
      </c>
      <c r="BH7" s="36">
        <v>1441.1</v>
      </c>
      <c r="BI7" s="36">
        <v>418.97</v>
      </c>
      <c r="BJ7" s="36">
        <v>1835.56</v>
      </c>
      <c r="BK7" s="36">
        <v>1716.82</v>
      </c>
      <c r="BL7" s="36">
        <v>1569.13</v>
      </c>
      <c r="BM7" s="36">
        <v>1436</v>
      </c>
      <c r="BN7" s="36">
        <v>1434.89</v>
      </c>
      <c r="BO7" s="36">
        <v>1457.06</v>
      </c>
      <c r="BP7" s="36">
        <v>82.84</v>
      </c>
      <c r="BQ7" s="36">
        <v>81.62</v>
      </c>
      <c r="BR7" s="36">
        <v>100.67</v>
      </c>
      <c r="BS7" s="36">
        <v>90.46</v>
      </c>
      <c r="BT7" s="36">
        <v>86.86</v>
      </c>
      <c r="BU7" s="36">
        <v>52.89</v>
      </c>
      <c r="BV7" s="36">
        <v>51.73</v>
      </c>
      <c r="BW7" s="36">
        <v>64.63</v>
      </c>
      <c r="BX7" s="36">
        <v>66.56</v>
      </c>
      <c r="BY7" s="36">
        <v>66.22</v>
      </c>
      <c r="BZ7" s="36">
        <v>64.73</v>
      </c>
      <c r="CA7" s="36">
        <v>211.44</v>
      </c>
      <c r="CB7" s="36">
        <v>215.77</v>
      </c>
      <c r="CC7" s="36">
        <v>172.62</v>
      </c>
      <c r="CD7" s="36">
        <v>195.06</v>
      </c>
      <c r="CE7" s="36">
        <v>206.32</v>
      </c>
      <c r="CF7" s="36">
        <v>300.52</v>
      </c>
      <c r="CG7" s="36">
        <v>310.47000000000003</v>
      </c>
      <c r="CH7" s="36">
        <v>245.75</v>
      </c>
      <c r="CI7" s="36">
        <v>244.29</v>
      </c>
      <c r="CJ7" s="36">
        <v>246.72</v>
      </c>
      <c r="CK7" s="36">
        <v>250.25</v>
      </c>
      <c r="CL7" s="36">
        <v>89.26</v>
      </c>
      <c r="CM7" s="36">
        <v>89.26</v>
      </c>
      <c r="CN7" s="36">
        <v>89.26</v>
      </c>
      <c r="CO7" s="36">
        <v>89.26</v>
      </c>
      <c r="CP7" s="36">
        <v>90.5</v>
      </c>
      <c r="CQ7" s="36">
        <v>36.799999999999997</v>
      </c>
      <c r="CR7" s="36">
        <v>36.67</v>
      </c>
      <c r="CS7" s="36">
        <v>43.65</v>
      </c>
      <c r="CT7" s="36">
        <v>43.58</v>
      </c>
      <c r="CU7" s="36">
        <v>41.35</v>
      </c>
      <c r="CV7" s="36">
        <v>40.31</v>
      </c>
      <c r="CW7" s="36">
        <v>83.27</v>
      </c>
      <c r="CX7" s="36">
        <v>83.47</v>
      </c>
      <c r="CY7" s="36">
        <v>85.61</v>
      </c>
      <c r="CZ7" s="36">
        <v>86.08</v>
      </c>
      <c r="DA7" s="36">
        <v>87.38</v>
      </c>
      <c r="DB7" s="36">
        <v>71.62</v>
      </c>
      <c r="DC7" s="36">
        <v>71.239999999999995</v>
      </c>
      <c r="DD7" s="36">
        <v>82.2</v>
      </c>
      <c r="DE7" s="36">
        <v>82.35</v>
      </c>
      <c r="DF7" s="36">
        <v>82.9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0.05</v>
      </c>
      <c r="EL7" s="36">
        <v>0.04</v>
      </c>
      <c r="EM7" s="36">
        <v>7.0000000000000007E-2</v>
      </c>
      <c r="EN7" s="36">
        <v>0.1</v>
      </c>
    </row>
    <row r="8" spans="1:144" x14ac:dyDescent="0.15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 x14ac:dyDescent="0.15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 x14ac:dyDescent="0.15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伯耆町</cp:lastModifiedBy>
  <dcterms:created xsi:type="dcterms:W3CDTF">2017-02-08T03:03:23Z</dcterms:created>
  <dcterms:modified xsi:type="dcterms:W3CDTF">2017-02-27T05:28:36Z</dcterms:modified>
  <cp:category/>
</cp:coreProperties>
</file>