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189\Desktop\"/>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<sst xmlns="http://schemas.openxmlformats.org/spreadsheetml/2006/main" count="218" uniqueCount="108">
  <si>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</si>
  <si>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</si>
  <si>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</si>
  <si>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</si>
  <si>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</si>
  <si>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</si>
  <si>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</si>
  <si>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</si>
  <si>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</si>
  <si>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</si>
  <si>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</si>
  <si>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</si>
  <si>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</si>
  <si>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</si>
  <si>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</si>
  <si>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</si>
  <si>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</si>
  <si>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</si>
  <si>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</si>
  <si>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</si>
  <si>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</si>
  <si>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</si>
  <si>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</si>
  <si>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</si>
  <si>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</si>
  <si>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</si>
  <si>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</si>
  <si>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</si>
  <si>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</si>
  <si>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</si>
  <si>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</si>
  <si>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</si>
  <si>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</si>
  <si>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</si>
  <si>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</si>
  <si>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</si>
  <si>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</si>
  <si>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</si>
  <si>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</si>
  <si>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</si>
  <si>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</si>
  <si>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</si>
  <si>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</si>
  <si>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</si>
  <si>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</si>
  <si>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</si>
  <si>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</si>
  <si>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</si>
  <si>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</si>
  <si>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</si>
  <si>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</si>
  <si>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</si>
  <si>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</si>
  <si>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</si>
  <si>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</si>
  <si>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</si>
  <si>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</si>
  <si>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</si>
  <si>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</si>
  <si>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</si>
  <si>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</si>
  <si>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</si>
  <si>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</si>
  <si>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</si>
  <si>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</si>
  <si>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</si>
  <si>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</si>
  <si>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</si>
  <si>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</si>
  <si>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</si>
  <si>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</si>
  <si>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</si>
  <si>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</si>
  <si>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</si>
  <si>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</si>
  <si>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</si>
  <si>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</si>
  <si>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</si>
  <si>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</si>
  <si>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</si>
  <si>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</si>
  <si>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</si>
  <si>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</si>
  <si>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</si>
  <si>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</si>
  <si>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</si>
  <si>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</si>
  <si>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</si>
  <si>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</si>
  <si>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</si>
  <si>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</si>
  <si>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</si>
  <si>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</si>
  <si>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伯耆町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</si>
  <si>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</si>
  <si>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</si>
  <si>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</si>
  <si>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</si>
  <si>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</si>
  <si>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</si>
  <si>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</si>
  <si>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</si>
  <si>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</si>
  <si>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</si>
  <si>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</si>
  <si>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③管路更新率については、年度によって全国平均、類似団体を上回っている年、下回っている年がある。今後も更新を行うことにより、漏水を防ぎ、有収率向上に努めたい。</t>
    <rPh sb="1" eb="3">
      <t>カンロ</t>
    </rPh>
    <rPh sb="3" eb="5">
      <t>コウシン</t>
    </rPh>
    <rPh sb="5" eb="6">
      <t>リツ</t>
    </rPh>
    <rPh sb="12" eb="14">
      <t>ネンド</t>
    </rPh>
    <rPh sb="18" eb="20">
      <t>ゼンコク</t>
    </rPh>
    <rPh sb="20" eb="22">
      <t>ヘイキン</t>
    </rPh>
    <rPh sb="23" eb="25">
      <t>ルイジ</t>
    </rPh>
    <rPh sb="25" eb="27">
      <t>ダンタイ</t>
    </rPh>
    <rPh sb="28" eb="30">
      <t>ウワマワ</t>
    </rPh>
    <rPh sb="34" eb="35">
      <t>トシ</t>
    </rPh>
    <rPh sb="36" eb="38">
      <t>シタマワ</t>
    </rPh>
    <rPh sb="42" eb="43">
      <t>トシ</t>
    </rPh>
    <rPh sb="47" eb="49">
      <t>コンゴ</t>
    </rPh>
    <rPh sb="50" eb="52">
      <t>コウシン</t>
    </rPh>
    <rPh sb="53" eb="54">
      <t>オコナ</t>
    </rPh>
    <rPh sb="61" eb="63">
      <t>ロウスイ</t>
    </rPh>
    <rPh sb="64" eb="65">
      <t>フセ</t>
    </rPh>
    <rPh sb="67" eb="68">
      <t>ユウ</t>
    </rPh>
    <rPh sb="68" eb="70">
      <t>シュウリツ</t>
    </rPh>
    <rPh sb="70" eb="72">
      <t>コウジョウ</t>
    </rPh>
    <rPh sb="73" eb="74">
      <t>ツト</t>
    </rPh>
    <phoneticPr fontId="4"/>
  </si>
  <si>
    <t>①収益的収支比率は、100%を下回っており、⑤料金回収率も100%を下回っているため、簡易水道事業単独では健全経営とはいえない。簡易水道事業は全国平均、類似団体も同じ傾向にあるが、本町は他団体と比較して低い比率を示している。④企業債残高対給水収益比率は、全国平均、類似団体を上回り、他団体と比較して企業債への依存が高いものと考えられる。⑦施設利用率は、全国平均、類似団体を大きく下回っているため、施設規模が過大となっている可能性もある。ただ、⑧有収率については全国平均、類似団体を上回っているため、他団体と比較して漏水等は比較的少ないものと考えられる。</t>
    <rPh sb="1" eb="4">
      <t>シュウエキテキ</t>
    </rPh>
    <rPh sb="4" eb="6">
      <t>シュウシ</t>
    </rPh>
    <rPh sb="6" eb="8">
      <t>ヒリツ</t>
    </rPh>
    <rPh sb="15" eb="17">
      <t>シタマワ</t>
    </rPh>
    <rPh sb="23" eb="25">
      <t>リョウキン</t>
    </rPh>
    <rPh sb="25" eb="27">
      <t>カイシュウ</t>
    </rPh>
    <rPh sb="27" eb="28">
      <t>リツ</t>
    </rPh>
    <rPh sb="34" eb="36">
      <t>シタマワ</t>
    </rPh>
    <rPh sb="43" eb="45">
      <t>カンイ</t>
    </rPh>
    <rPh sb="45" eb="47">
      <t>スイドウ</t>
    </rPh>
    <rPh sb="47" eb="49">
      <t>ジギョウ</t>
    </rPh>
    <rPh sb="49" eb="51">
      <t>タンドク</t>
    </rPh>
    <rPh sb="53" eb="55">
      <t>ケンゼン</t>
    </rPh>
    <rPh sb="55" eb="57">
      <t>ケイエイ</t>
    </rPh>
    <rPh sb="64" eb="66">
      <t>カンイ</t>
    </rPh>
    <rPh sb="66" eb="68">
      <t>スイドウ</t>
    </rPh>
    <rPh sb="68" eb="70">
      <t>ジギョウ</t>
    </rPh>
    <rPh sb="71" eb="73">
      <t>ゼンコク</t>
    </rPh>
    <rPh sb="73" eb="75">
      <t>ヘイキン</t>
    </rPh>
    <rPh sb="76" eb="78">
      <t>ルイジ</t>
    </rPh>
    <rPh sb="78" eb="80">
      <t>ダンタイ</t>
    </rPh>
    <rPh sb="81" eb="82">
      <t>オナ</t>
    </rPh>
    <rPh sb="83" eb="85">
      <t>ケイコウ</t>
    </rPh>
    <rPh sb="90" eb="92">
      <t>ホンチョウ</t>
    </rPh>
    <rPh sb="93" eb="94">
      <t>タ</t>
    </rPh>
    <rPh sb="94" eb="96">
      <t>ダンタイ</t>
    </rPh>
    <rPh sb="97" eb="99">
      <t>ヒカク</t>
    </rPh>
    <rPh sb="101" eb="102">
      <t>ヒク</t>
    </rPh>
    <rPh sb="103" eb="105">
      <t>ヒリツ</t>
    </rPh>
    <rPh sb="106" eb="107">
      <t>シメ</t>
    </rPh>
    <rPh sb="113" eb="115">
      <t>キギョウ</t>
    </rPh>
    <rPh sb="115" eb="116">
      <t>サイ</t>
    </rPh>
    <rPh sb="116" eb="118">
      <t>ザンダカ</t>
    </rPh>
    <rPh sb="118" eb="119">
      <t>タイ</t>
    </rPh>
    <rPh sb="119" eb="121">
      <t>キュウスイ</t>
    </rPh>
    <rPh sb="121" eb="123">
      <t>シュウエキ</t>
    </rPh>
    <rPh sb="123" eb="125">
      <t>ヒリツ</t>
    </rPh>
    <rPh sb="127" eb="129">
      <t>ゼンコク</t>
    </rPh>
    <rPh sb="129" eb="131">
      <t>ヘイキン</t>
    </rPh>
    <rPh sb="132" eb="134">
      <t>ルイジ</t>
    </rPh>
    <rPh sb="134" eb="136">
      <t>ダンタイ</t>
    </rPh>
    <rPh sb="137" eb="139">
      <t>ウワマワ</t>
    </rPh>
    <rPh sb="141" eb="142">
      <t>タ</t>
    </rPh>
    <rPh sb="142" eb="144">
      <t>ダンタイ</t>
    </rPh>
    <rPh sb="145" eb="147">
      <t>ヒカク</t>
    </rPh>
    <rPh sb="149" eb="151">
      <t>キギョウ</t>
    </rPh>
    <rPh sb="151" eb="152">
      <t>サイ</t>
    </rPh>
    <rPh sb="154" eb="156">
      <t>イゾン</t>
    </rPh>
    <rPh sb="157" eb="158">
      <t>タカ</t>
    </rPh>
    <rPh sb="162" eb="163">
      <t>カンガ</t>
    </rPh>
    <rPh sb="169" eb="171">
      <t>シセツ</t>
    </rPh>
    <rPh sb="171" eb="174">
      <t>リヨウリツ</t>
    </rPh>
    <rPh sb="176" eb="178">
      <t>ゼンコク</t>
    </rPh>
    <rPh sb="178" eb="180">
      <t>ヘイキン</t>
    </rPh>
    <rPh sb="181" eb="183">
      <t>ルイジ</t>
    </rPh>
    <rPh sb="183" eb="185">
      <t>ダンタイ</t>
    </rPh>
    <rPh sb="186" eb="187">
      <t>オオ</t>
    </rPh>
    <rPh sb="189" eb="191">
      <t>シタマワ</t>
    </rPh>
    <rPh sb="198" eb="200">
      <t>シセツ</t>
    </rPh>
    <rPh sb="200" eb="202">
      <t>キボ</t>
    </rPh>
    <rPh sb="203" eb="205">
      <t>カダイ</t>
    </rPh>
    <rPh sb="211" eb="214">
      <t>カノウセイ</t>
    </rPh>
    <rPh sb="222" eb="223">
      <t>ユウ</t>
    </rPh>
    <rPh sb="223" eb="225">
      <t>シュウリツ</t>
    </rPh>
    <rPh sb="230" eb="232">
      <t>ゼンコク</t>
    </rPh>
    <rPh sb="232" eb="234">
      <t>ヘイキン</t>
    </rPh>
    <rPh sb="235" eb="237">
      <t>ルイジ</t>
    </rPh>
    <rPh sb="237" eb="239">
      <t>ダンタイ</t>
    </rPh>
    <rPh sb="240" eb="242">
      <t>ウワマワ</t>
    </rPh>
    <rPh sb="249" eb="250">
      <t>タ</t>
    </rPh>
    <rPh sb="250" eb="252">
      <t>ダンタイ</t>
    </rPh>
    <rPh sb="253" eb="255">
      <t>ヒカク</t>
    </rPh>
    <rPh sb="257" eb="259">
      <t>ロウスイ</t>
    </rPh>
    <rPh sb="259" eb="260">
      <t>ナド</t>
    </rPh>
    <rPh sb="261" eb="264">
      <t>ヒカクテキ</t>
    </rPh>
    <rPh sb="264" eb="265">
      <t>スク</t>
    </rPh>
    <rPh sb="270" eb="271">
      <t>カンガ</t>
    </rPh>
    <phoneticPr fontId="4"/>
  </si>
  <si>
    <t>経営状況に関しては健全経営といえる状況ではない。ただ、簡易水道事業は平成28年度より上水道事業と統合すると共に地方公営企業法が適用されており、財務書類、固定資産台帳を作成している。経営状況の明確化、固定資産台帳の適切な管理、また上水道事業との効率的な運営により、更なる健全経営を目指したい。</t>
    <rPh sb="0" eb="2">
      <t>ケイエイ</t>
    </rPh>
    <rPh sb="2" eb="4">
      <t>ジョウキョウ</t>
    </rPh>
    <rPh sb="5" eb="6">
      <t>カン</t>
    </rPh>
    <rPh sb="9" eb="11">
      <t>ケンゼン</t>
    </rPh>
    <rPh sb="11" eb="13">
      <t>ケイエイ</t>
    </rPh>
    <rPh sb="17" eb="19">
      <t>ジョウキョウ</t>
    </rPh>
    <rPh sb="27" eb="29">
      <t>カンイ</t>
    </rPh>
    <rPh sb="29" eb="31">
      <t>スイドウ</t>
    </rPh>
    <rPh sb="31" eb="33">
      <t>ジギョウ</t>
    </rPh>
    <rPh sb="34" eb="36">
      <t>ヘイセイ</t>
    </rPh>
    <rPh sb="38" eb="40">
      <t>ネンド</t>
    </rPh>
    <rPh sb="42" eb="45">
      <t>ジョウスイドウ</t>
    </rPh>
    <rPh sb="45" eb="47">
      <t>ジギョウ</t>
    </rPh>
    <rPh sb="48" eb="50">
      <t>トウゴウ</t>
    </rPh>
    <rPh sb="53" eb="54">
      <t>トモ</t>
    </rPh>
    <rPh sb="55" eb="57">
      <t>チホウ</t>
    </rPh>
    <rPh sb="57" eb="59">
      <t>コウエイ</t>
    </rPh>
    <rPh sb="59" eb="61">
      <t>キギョウ</t>
    </rPh>
    <rPh sb="61" eb="62">
      <t>ホウ</t>
    </rPh>
    <rPh sb="63" eb="65">
      <t>テキヨウ</t>
    </rPh>
    <rPh sb="71" eb="73">
      <t>ザイム</t>
    </rPh>
    <rPh sb="73" eb="75">
      <t>ショルイ</t>
    </rPh>
    <rPh sb="76" eb="78">
      <t>コテイ</t>
    </rPh>
    <rPh sb="78" eb="80">
      <t>シサン</t>
    </rPh>
    <rPh sb="80" eb="82">
      <t>ダイチョウ</t>
    </rPh>
    <rPh sb="83" eb="85">
      <t>サクセイ</t>
    </rPh>
    <rPh sb="90" eb="92">
      <t>ケイエイ</t>
    </rPh>
    <rPh sb="92" eb="94">
      <t>ジョウキョウ</t>
    </rPh>
    <rPh sb="95" eb="97">
      <t>メイカク</t>
    </rPh>
    <rPh sb="97" eb="98">
      <t>カ</t>
    </rPh>
    <rPh sb="99" eb="101">
      <t>コテイ</t>
    </rPh>
    <rPh sb="101" eb="103">
      <t>シサン</t>
    </rPh>
    <rPh sb="103" eb="105">
      <t>ダイチョウ</t>
    </rPh>
    <rPh sb="106" eb="108">
      <t>テキセツ</t>
    </rPh>
    <rPh sb="109" eb="111">
      <t>カンリ</t>
    </rPh>
    <rPh sb="114" eb="115">
      <t>ジョウ</t>
    </rPh>
    <rPh sb="115" eb="117">
      <t>スイドウ</t>
    </rPh>
    <rPh sb="117" eb="119">
      <t>ジギョウ</t>
    </rPh>
    <rPh sb="121" eb="124">
      <t>コウリツテキ</t>
    </rPh>
    <rPh sb="125" eb="127">
      <t>ウンエイ</t>
    </rPh>
    <rPh sb="131" eb="132">
      <t>サラ</t>
    </rPh>
    <rPh sb="134" eb="136">
      <t>ケンゼン</t>
    </rPh>
    <rPh sb="136" eb="138">
      <t>ケイエイ</t>
    </rPh>
    <rPh sb="139" eb="14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</si>
</sst>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0.81</c:v>
                </c:pt>
                <c:pt idx="1">
                  <c:v>0.99</c:v>
                </c:pt>
                <c:pt idx="2">
                  <c:v>2.06</c:v>
                </c:pt>
                <c:pt idx="3">
                  <c:v>0.28000000000000003</c:v>
                </c:pt>
                <c:pt idx="4" formatCode="#,##0.00;&quot;△&quot;#,##0.00">
                  <c:v>0</c:v>
                </c:pt>
              </c:numCache>
            </c:numRef>
          </c:val>
        </c:ser>
        <c:dLbls>
          <c:showLegendKey val="0"/>
          <c:showVal val="0"/>
          <c:showCatName val="0"/>
          <c:showSerName val="0"/>
          <c:showPercent val="0"/>
          <c:showBubbleSize val="0"/>
        </c:dLbls>
        <c:gapWidth val="150"/>
        <c:axId val="153869256"/>
        <c:axId val="15386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53869256"/>
        <c:axId val="153869648"/>
      </c:lineChart>
      <c:dateAx>
        <c:axId val="153869256"/>
        <c:scaling>
          <c:orientation val="minMax"/>
        </c:scaling>
        <c:delete val="1"/>
        <c:axPos val="b"/>
        <c:numFmt formatCode="ge" sourceLinked="1"/>
        <c:majorTickMark val="none"/>
        <c:minorTickMark val="none"/>
        <c:tickLblPos val="none"/>
        <c:crossAx val="153869648"/>
        <c:crosses val="autoZero"/>
        <c:auto val="1"/>
        <c:lblOffset val="100"/>
        <c:baseTimeUnit val="years"/>
      </c:dateAx>
      <c:valAx>
        <c:axId val="15386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6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33.619999999999997</c:v>
                </c:pt>
                <c:pt idx="1">
                  <c:v>32.4</c:v>
                </c:pt>
                <c:pt idx="2">
                  <c:v>33.270000000000003</c:v>
                </c:pt>
                <c:pt idx="3">
                  <c:v>31.89</c:v>
                </c:pt>
                <c:pt idx="4">
                  <c:v>33.28</c:v>
                </c:pt>
              </c:numCache>
            </c:numRef>
          </c:val>
        </c:ser>
        <c:dLbls>
          <c:showLegendKey val="0"/>
          <c:showVal val="0"/>
          <c:showCatName val="0"/>
          <c:showSerName val="0"/>
          <c:showPercent val="0"/>
          <c:showBubbleSize val="0"/>
        </c:dLbls>
        <c:gapWidth val="150"/>
        <c:axId val="155513880"/>
        <c:axId val="15551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55513880"/>
        <c:axId val="155513488"/>
      </c:lineChart>
      <c:dateAx>
        <c:axId val="155513880"/>
        <c:scaling>
          <c:orientation val="minMax"/>
        </c:scaling>
        <c:delete val="1"/>
        <c:axPos val="b"/>
        <c:numFmt formatCode="ge" sourceLinked="1"/>
        <c:majorTickMark val="none"/>
        <c:minorTickMark val="none"/>
        <c:tickLblPos val="none"/>
        <c:crossAx val="155513488"/>
        <c:crosses val="autoZero"/>
        <c:auto val="1"/>
        <c:lblOffset val="100"/>
        <c:baseTimeUnit val="years"/>
      </c:dateAx>
      <c:valAx>
        <c:axId val="15551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1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93.58</c:v>
                </c:pt>
                <c:pt idx="1">
                  <c:v>93.47</c:v>
                </c:pt>
                <c:pt idx="2">
                  <c:v>93.68</c:v>
                </c:pt>
                <c:pt idx="3">
                  <c:v>93.74</c:v>
                </c:pt>
                <c:pt idx="4">
                  <c:v>93.44</c:v>
                </c:pt>
              </c:numCache>
            </c:numRef>
          </c:val>
        </c:ser>
        <c:dLbls>
          <c:showLegendKey val="0"/>
          <c:showVal val="0"/>
          <c:showCatName val="0"/>
          <c:showSerName val="0"/>
          <c:showPercent val="0"/>
          <c:showBubbleSize val="0"/>
        </c:dLbls>
        <c:gapWidth val="150"/>
        <c:axId val="155980216"/>
        <c:axId val="1559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55980216"/>
        <c:axId val="155980608"/>
      </c:lineChart>
      <c:dateAx>
        <c:axId val="155980216"/>
        <c:scaling>
          <c:orientation val="minMax"/>
        </c:scaling>
        <c:delete val="1"/>
        <c:axPos val="b"/>
        <c:numFmt formatCode="ge" sourceLinked="1"/>
        <c:majorTickMark val="none"/>
        <c:minorTickMark val="none"/>
        <c:tickLblPos val="none"/>
        <c:crossAx val="155980608"/>
        <c:crosses val="autoZero"/>
        <c:auto val="1"/>
        <c:lblOffset val="100"/>
        <c:baseTimeUnit val="years"/>
      </c:dateAx>
      <c:valAx>
        <c:axId val="1559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8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74.77</c:v>
                </c:pt>
                <c:pt idx="1">
                  <c:v>49.85</c:v>
                </c:pt>
                <c:pt idx="2">
                  <c:v>70.25</c:v>
                </c:pt>
                <c:pt idx="3">
                  <c:v>68.37</c:v>
                </c:pt>
                <c:pt idx="4">
                  <c:v>61.92</c:v>
                </c:pt>
              </c:numCache>
            </c:numRef>
          </c:val>
        </c:ser>
        <c:dLbls>
          <c:showLegendKey val="0"/>
          <c:showVal val="0"/>
          <c:showCatName val="0"/>
          <c:showSerName val="0"/>
          <c:showPercent val="0"/>
          <c:showBubbleSize val="0"/>
        </c:dLbls>
        <c:gapWidth val="150"/>
        <c:axId val="153870824"/>
        <c:axId val="15387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53870824"/>
        <c:axId val="153871216"/>
      </c:lineChart>
      <c:dateAx>
        <c:axId val="153870824"/>
        <c:scaling>
          <c:orientation val="minMax"/>
        </c:scaling>
        <c:delete val="1"/>
        <c:axPos val="b"/>
        <c:numFmt formatCode="ge" sourceLinked="1"/>
        <c:majorTickMark val="none"/>
        <c:minorTickMark val="none"/>
        <c:tickLblPos val="none"/>
        <c:crossAx val="153871216"/>
        <c:crosses val="autoZero"/>
        <c:auto val="1"/>
        <c:lblOffset val="100"/>
        <c:baseTimeUnit val="years"/>
      </c:dateAx>
      <c:valAx>
        <c:axId val="15387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510352"/>
        <c:axId val="15551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10352"/>
        <c:axId val="155510744"/>
      </c:lineChart>
      <c:dateAx>
        <c:axId val="155510352"/>
        <c:scaling>
          <c:orientation val="minMax"/>
        </c:scaling>
        <c:delete val="1"/>
        <c:axPos val="b"/>
        <c:numFmt formatCode="ge" sourceLinked="1"/>
        <c:majorTickMark val="none"/>
        <c:minorTickMark val="none"/>
        <c:tickLblPos val="none"/>
        <c:crossAx val="155510744"/>
        <c:crosses val="autoZero"/>
        <c:auto val="1"/>
        <c:lblOffset val="100"/>
        <c:baseTimeUnit val="years"/>
      </c:dateAx>
      <c:valAx>
        <c:axId val="15551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1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511920"/>
        <c:axId val="15551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11920"/>
        <c:axId val="155512312"/>
      </c:lineChart>
      <c:dateAx>
        <c:axId val="155511920"/>
        <c:scaling>
          <c:orientation val="minMax"/>
        </c:scaling>
        <c:delete val="1"/>
        <c:axPos val="b"/>
        <c:numFmt formatCode="ge" sourceLinked="1"/>
        <c:majorTickMark val="none"/>
        <c:minorTickMark val="none"/>
        <c:tickLblPos val="none"/>
        <c:crossAx val="155512312"/>
        <c:crosses val="autoZero"/>
        <c:auto val="1"/>
        <c:lblOffset val="100"/>
        <c:baseTimeUnit val="years"/>
      </c:dateAx>
      <c:valAx>
        <c:axId val="15551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1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76720"/>
        <c:axId val="15547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76720"/>
        <c:axId val="155477112"/>
      </c:lineChart>
      <c:dateAx>
        <c:axId val="155476720"/>
        <c:scaling>
          <c:orientation val="minMax"/>
        </c:scaling>
        <c:delete val="1"/>
        <c:axPos val="b"/>
        <c:numFmt formatCode="ge" sourceLinked="1"/>
        <c:majorTickMark val="none"/>
        <c:minorTickMark val="none"/>
        <c:tickLblPos val="none"/>
        <c:crossAx val="155477112"/>
        <c:crosses val="autoZero"/>
        <c:auto val="1"/>
        <c:lblOffset val="100"/>
        <c:baseTimeUnit val="years"/>
      </c:dateAx>
      <c:valAx>
        <c:axId val="15547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7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78680"/>
        <c:axId val="1554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78680"/>
        <c:axId val="155479072"/>
      </c:lineChart>
      <c:dateAx>
        <c:axId val="155478680"/>
        <c:scaling>
          <c:orientation val="minMax"/>
        </c:scaling>
        <c:delete val="1"/>
        <c:axPos val="b"/>
        <c:numFmt formatCode="ge" sourceLinked="1"/>
        <c:majorTickMark val="none"/>
        <c:minorTickMark val="none"/>
        <c:tickLblPos val="none"/>
        <c:crossAx val="155479072"/>
        <c:crosses val="autoZero"/>
        <c:auto val="1"/>
        <c:lblOffset val="100"/>
        <c:baseTimeUnit val="years"/>
      </c:dateAx>
      <c:valAx>
        <c:axId val="1554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7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1854.61</c:v>
                </c:pt>
                <c:pt idx="1">
                  <c:v>1694.49</c:v>
                </c:pt>
                <c:pt idx="2">
                  <c:v>1657.3</c:v>
                </c:pt>
                <c:pt idx="3">
                  <c:v>1676.92</c:v>
                </c:pt>
                <c:pt idx="4">
                  <c:v>1799.47</c:v>
                </c:pt>
              </c:numCache>
            </c:numRef>
          </c:val>
        </c:ser>
        <c:dLbls>
          <c:showLegendKey val="0"/>
          <c:showVal val="0"/>
          <c:showCatName val="0"/>
          <c:showSerName val="0"/>
          <c:showPercent val="0"/>
          <c:showBubbleSize val="0"/>
        </c:dLbls>
        <c:gapWidth val="150"/>
        <c:axId val="155650760"/>
        <c:axId val="15565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55650760"/>
        <c:axId val="155651152"/>
      </c:lineChart>
      <c:dateAx>
        <c:axId val="155650760"/>
        <c:scaling>
          <c:orientation val="minMax"/>
        </c:scaling>
        <c:delete val="1"/>
        <c:axPos val="b"/>
        <c:numFmt formatCode="ge" sourceLinked="1"/>
        <c:majorTickMark val="none"/>
        <c:minorTickMark val="none"/>
        <c:tickLblPos val="none"/>
        <c:crossAx val="155651152"/>
        <c:crosses val="autoZero"/>
        <c:auto val="1"/>
        <c:lblOffset val="100"/>
        <c:baseTimeUnit val="years"/>
      </c:dateAx>
      <c:valAx>
        <c:axId val="1556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5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43.7</c:v>
                </c:pt>
                <c:pt idx="1">
                  <c:v>46.6</c:v>
                </c:pt>
                <c:pt idx="2">
                  <c:v>43.66</c:v>
                </c:pt>
                <c:pt idx="3">
                  <c:v>46.4</c:v>
                </c:pt>
                <c:pt idx="4">
                  <c:v>43.51</c:v>
                </c:pt>
              </c:numCache>
            </c:numRef>
          </c:val>
        </c:ser>
        <c:dLbls>
          <c:showLegendKey val="0"/>
          <c:showVal val="0"/>
          <c:showCatName val="0"/>
          <c:showSerName val="0"/>
          <c:showPercent val="0"/>
          <c:showBubbleSize val="0"/>
        </c:dLbls>
        <c:gapWidth val="150"/>
        <c:axId val="155476328"/>
        <c:axId val="1554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55476328"/>
        <c:axId val="155475936"/>
      </c:lineChart>
      <c:dateAx>
        <c:axId val="155476328"/>
        <c:scaling>
          <c:orientation val="minMax"/>
        </c:scaling>
        <c:delete val="1"/>
        <c:axPos val="b"/>
        <c:numFmt formatCode="ge" sourceLinked="1"/>
        <c:majorTickMark val="none"/>
        <c:minorTickMark val="none"/>
        <c:tickLblPos val="none"/>
        <c:crossAx val="155475936"/>
        <c:crosses val="autoZero"/>
        <c:auto val="1"/>
        <c:lblOffset val="100"/>
        <c:baseTimeUnit val="years"/>
      </c:dateAx>
      <c:valAx>
        <c:axId val="1554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7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219.62</c:v>
                </c:pt>
                <c:pt idx="1">
                  <c:v>217.05</c:v>
                </c:pt>
                <c:pt idx="2">
                  <c:v>225.31</c:v>
                </c:pt>
                <c:pt idx="3">
                  <c:v>217.25</c:v>
                </c:pt>
                <c:pt idx="4">
                  <c:v>209.03</c:v>
                </c:pt>
              </c:numCache>
            </c:numRef>
          </c:val>
        </c:ser>
        <c:dLbls>
          <c:showLegendKey val="0"/>
          <c:showVal val="0"/>
          <c:showCatName val="0"/>
          <c:showSerName val="0"/>
          <c:showPercent val="0"/>
          <c:showBubbleSize val="0"/>
        </c:dLbls>
        <c:gapWidth val="150"/>
        <c:axId val="155478288"/>
        <c:axId val="15565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55478288"/>
        <c:axId val="155653112"/>
      </c:lineChart>
      <c:dateAx>
        <c:axId val="155478288"/>
        <c:scaling>
          <c:orientation val="minMax"/>
        </c:scaling>
        <c:delete val="1"/>
        <c:axPos val="b"/>
        <c:numFmt formatCode="ge" sourceLinked="1"/>
        <c:majorTickMark val="none"/>
        <c:minorTickMark val="none"/>
        <c:tickLblPos val="none"/>
        <c:crossAx val="155653112"/>
        <c:crosses val="autoZero"/>
        <c:auto val="1"/>
        <c:lblOffset val="100"/>
        <c:baseTimeUnit val="years"/>
      </c:dateAx>
      <c:valAx>
        <c:axId val="15565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7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伯耆町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11371</v>
      </c>
      <c r="AJ8" s="55"/>
      <c r="AK8" s="55"/>
      <c r="AL8" s="55"/>
      <c r="AM8" s="55"/>
      <c r="AN8" s="55"/>
      <c r="AO8" s="55"/>
      <c r="AP8" s="56"/>
      <c r="AQ8" s="46">
        <f>データ!R6</f>
        <v>139.44</v>
      </c>
      <c r="AR8" s="46"/>
      <c r="AS8" s="46"/>
      <c r="AT8" s="46"/>
      <c r="AU8" s="46"/>
      <c r="AV8" s="46"/>
      <c r="AW8" s="46"/>
      <c r="AX8" s="46"/>
      <c r="AY8" s="46">
        <f>データ!S6</f>
        <v>81.55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48.66</v>
      </c>
      <c r="S10" s="46"/>
      <c r="T10" s="46"/>
      <c r="U10" s="46"/>
      <c r="V10" s="46"/>
      <c r="W10" s="46"/>
      <c r="X10" s="46"/>
      <c r="Y10" s="46"/>
      <c r="Z10" s="80">
        <f>データ!P6</f>
        <v>2160</v>
      </c>
      <c r="AA10" s="80"/>
      <c r="AB10" s="80"/>
      <c r="AC10" s="80"/>
      <c r="AD10" s="80"/>
      <c r="AE10" s="80"/>
      <c r="AF10" s="80"/>
      <c r="AG10" s="80"/>
      <c r="AH10" s="2"/>
      <c r="AI10" s="80">
        <f>データ!T6</f>
        <v>5524</v>
      </c>
      <c r="AJ10" s="80"/>
      <c r="AK10" s="80"/>
      <c r="AL10" s="80"/>
      <c r="AM10" s="80"/>
      <c r="AN10" s="80"/>
      <c r="AO10" s="80"/>
      <c r="AP10" s="80"/>
      <c r="AQ10" s="46">
        <f>データ!U6</f>
        <v>11.22</v>
      </c>
      <c r="AR10" s="46"/>
      <c r="AS10" s="46"/>
      <c r="AT10" s="46"/>
      <c r="AU10" s="46"/>
      <c r="AV10" s="46"/>
      <c r="AW10" s="46"/>
      <c r="AX10" s="46"/>
      <c r="AY10" s="46">
        <f>データ!V6</f>
        <v>492.34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313904</v>
      </c>
      <c r="D6" s="31">
        <f t="shared" si="3"/>
        <v>47</v>
      </c>
      <c r="E6" s="31">
        <f t="shared" si="3"/>
        <v>1</v>
      </c>
      <c r="F6" s="31">
        <f t="shared" si="3"/>
        <v>0</v>
      </c>
      <c r="G6" s="31">
        <f t="shared" si="3"/>
        <v>0</v>
      </c>
      <c r="H6" s="31" t="str">
        <f t="shared" si="3"/>
        <v>鳥取県　伯耆町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48.66</v>
      </c>
      <c r="P6" s="32">
        <f t="shared" si="3"/>
        <v>2160</v>
      </c>
      <c r="Q6" s="32">
        <f t="shared" si="3"/>
        <v>11371</v>
      </c>
      <c r="R6" s="32">
        <f t="shared" si="3"/>
        <v>139.44</v>
      </c>
      <c r="S6" s="32">
        <f t="shared" si="3"/>
        <v>81.55</v>
      </c>
      <c r="T6" s="32">
        <f t="shared" si="3"/>
        <v>5524</v>
      </c>
      <c r="U6" s="32">
        <f t="shared" si="3"/>
        <v>11.22</v>
      </c>
      <c r="V6" s="32">
        <f t="shared" si="3"/>
        <v>492.34</v>
      </c>
      <c r="W6" s="33">
        <f>IF(W7="",NA(),W7)</f>
        <v>74.77</v>
      </c>
      <c r="X6" s="33">
        <f t="shared" ref="X6:AF6" si="4">IF(X7="",NA(),X7)</f>
        <v>49.85</v>
      </c>
      <c r="Y6" s="33">
        <f t="shared" si="4"/>
        <v>70.25</v>
      </c>
      <c r="Z6" s="33">
        <f t="shared" si="4"/>
        <v>68.37</v>
      </c>
      <c r="AA6" s="33">
        <f t="shared" si="4"/>
        <v>61.92</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1854.61</v>
      </c>
      <c r="BE6" s="33">
        <f t="shared" ref="BE6:BM6" si="7">IF(BE7="",NA(),BE7)</f>
        <v>1694.49</v>
      </c>
      <c r="BF6" s="33">
        <f t="shared" si="7"/>
        <v>1657.3</v>
      </c>
      <c r="BG6" s="33">
        <f t="shared" si="7"/>
        <v>1676.92</v>
      </c>
      <c r="BH6" s="33">
        <f t="shared" si="7"/>
        <v>1799.47</v>
      </c>
      <c r="BI6" s="33">
        <f t="shared" si="7"/>
        <v>1168.8</v>
      </c>
      <c r="BJ6" s="33">
        <f t="shared" si="7"/>
        <v>1158.82</v>
      </c>
      <c r="BK6" s="33">
        <f t="shared" si="7"/>
        <v>1167.7</v>
      </c>
      <c r="BL6" s="33">
        <f t="shared" si="7"/>
        <v>1228.58</v>
      </c>
      <c r="BM6" s="33">
        <f t="shared" si="7"/>
        <v>1280.18</v>
      </c>
      <c r="BN6" s="32" t="str">
        <f>IF(BN7="","",IF(BN7="-","【-】","【"&amp;SUBSTITUTE(TEXT(BN7,"#,##0.00"),"-","△")&amp;"】"))</f>
        <v>【1,242.90】</v>
      </c>
      <c r="BO6" s="33">
        <f>IF(BO7="",NA(),BO7)</f>
        <v>43.7</v>
      </c>
      <c r="BP6" s="33">
        <f t="shared" ref="BP6:BX6" si="8">IF(BP7="",NA(),BP7)</f>
        <v>46.6</v>
      </c>
      <c r="BQ6" s="33">
        <f t="shared" si="8"/>
        <v>43.66</v>
      </c>
      <c r="BR6" s="33">
        <f t="shared" si="8"/>
        <v>46.4</v>
      </c>
      <c r="BS6" s="33">
        <f t="shared" si="8"/>
        <v>43.51</v>
      </c>
      <c r="BT6" s="33">
        <f t="shared" si="8"/>
        <v>56.44</v>
      </c>
      <c r="BU6" s="33">
        <f t="shared" si="8"/>
        <v>55.6</v>
      </c>
      <c r="BV6" s="33">
        <f t="shared" si="8"/>
        <v>54.43</v>
      </c>
      <c r="BW6" s="33">
        <f t="shared" si="8"/>
        <v>53.81</v>
      </c>
      <c r="BX6" s="33">
        <f t="shared" si="8"/>
        <v>53.62</v>
      </c>
      <c r="BY6" s="32" t="str">
        <f>IF(BY7="","",IF(BY7="-","【-】","【"&amp;SUBSTITUTE(TEXT(BY7,"#,##0.00"),"-","△")&amp;"】"))</f>
        <v>【33.35】</v>
      </c>
      <c r="BZ6" s="33">
        <f>IF(BZ7="",NA(),BZ7)</f>
        <v>219.62</v>
      </c>
      <c r="CA6" s="33">
        <f t="shared" ref="CA6:CI6" si="9">IF(CA7="",NA(),CA7)</f>
        <v>217.05</v>
      </c>
      <c r="CB6" s="33">
        <f t="shared" si="9"/>
        <v>225.31</v>
      </c>
      <c r="CC6" s="33">
        <f t="shared" si="9"/>
        <v>217.25</v>
      </c>
      <c r="CD6" s="33">
        <f t="shared" si="9"/>
        <v>209.03</v>
      </c>
      <c r="CE6" s="33">
        <f t="shared" si="9"/>
        <v>270.7</v>
      </c>
      <c r="CF6" s="33">
        <f t="shared" si="9"/>
        <v>275.86</v>
      </c>
      <c r="CG6" s="33">
        <f t="shared" si="9"/>
        <v>279.8</v>
      </c>
      <c r="CH6" s="33">
        <f t="shared" si="9"/>
        <v>284.64999999999998</v>
      </c>
      <c r="CI6" s="33">
        <f t="shared" si="9"/>
        <v>287.7</v>
      </c>
      <c r="CJ6" s="32" t="str">
        <f>IF(CJ7="","",IF(CJ7="-","【-】","【"&amp;SUBSTITUTE(TEXT(CJ7,"#,##0.00"),"-","△")&amp;"】"))</f>
        <v>【524.69】</v>
      </c>
      <c r="CK6" s="33">
        <f>IF(CK7="",NA(),CK7)</f>
        <v>33.619999999999997</v>
      </c>
      <c r="CL6" s="33">
        <f t="shared" ref="CL6:CT6" si="10">IF(CL7="",NA(),CL7)</f>
        <v>32.4</v>
      </c>
      <c r="CM6" s="33">
        <f t="shared" si="10"/>
        <v>33.270000000000003</v>
      </c>
      <c r="CN6" s="33">
        <f t="shared" si="10"/>
        <v>31.89</v>
      </c>
      <c r="CO6" s="33">
        <f t="shared" si="10"/>
        <v>33.28</v>
      </c>
      <c r="CP6" s="33">
        <f t="shared" si="10"/>
        <v>59.84</v>
      </c>
      <c r="CQ6" s="33">
        <f t="shared" si="10"/>
        <v>60.66</v>
      </c>
      <c r="CR6" s="33">
        <f t="shared" si="10"/>
        <v>60.17</v>
      </c>
      <c r="CS6" s="33">
        <f t="shared" si="10"/>
        <v>58.96</v>
      </c>
      <c r="CT6" s="33">
        <f t="shared" si="10"/>
        <v>58.1</v>
      </c>
      <c r="CU6" s="32" t="str">
        <f>IF(CU7="","",IF(CU7="-","【-】","【"&amp;SUBSTITUTE(TEXT(CU7,"#,##0.00"),"-","△")&amp;"】"))</f>
        <v>【57.58】</v>
      </c>
      <c r="CV6" s="33">
        <f>IF(CV7="",NA(),CV7)</f>
        <v>93.58</v>
      </c>
      <c r="CW6" s="33">
        <f t="shared" ref="CW6:DE6" si="11">IF(CW7="",NA(),CW7)</f>
        <v>93.47</v>
      </c>
      <c r="CX6" s="33">
        <f t="shared" si="11"/>
        <v>93.68</v>
      </c>
      <c r="CY6" s="33">
        <f t="shared" si="11"/>
        <v>93.74</v>
      </c>
      <c r="CZ6" s="33">
        <f t="shared" si="11"/>
        <v>93.44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0.81</v>
      </c>
      <c r="ED6" s="33">
        <f t="shared" ref="ED6:EL6" si="14">IF(ED7="",NA(),ED7)</f>
        <v>0.99</v>
      </c>
      <c r="EE6" s="33">
        <f t="shared" si="14"/>
        <v>2.06</v>
      </c>
      <c r="EF6" s="33">
        <f t="shared" si="14"/>
        <v>0.28000000000000003</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313904</v>
      </c>
      <c r="D7" s="35">
        <v>47</v>
      </c>
      <c r="E7" s="35">
        <v>1</v>
      </c>
      <c r="F7" s="35">
        <v>0</v>
      </c>
      <c r="G7" s="35">
        <v>0</v>
      </c>
      <c r="H7" s="35" t="s">
        <v>93</v>
      </c>
      <c r="I7" s="35" t="s">
        <v>94</v>
      </c>
      <c r="J7" s="35" t="s">
        <v>95</v>
      </c>
      <c r="K7" s="35" t="s">
        <v>96</v>
      </c>
      <c r="L7" s="35" t="s">
        <v>97</v>
      </c>
      <c r="M7" s="36" t="s">
        <v>98</v>
      </c>
      <c r="N7" s="36" t="s">
        <v>99</v>
      </c>
      <c r="O7" s="36">
        <v>48.66</v>
      </c>
      <c r="P7" s="36">
        <v>2160</v>
      </c>
      <c r="Q7" s="36">
        <v>11371</v>
      </c>
      <c r="R7" s="36">
        <v>139.44</v>
      </c>
      <c r="S7" s="36">
        <v>81.55</v>
      </c>
      <c r="T7" s="36">
        <v>5524</v>
      </c>
      <c r="U7" s="36">
        <v>11.22</v>
      </c>
      <c r="V7" s="36">
        <v>492.34</v>
      </c>
      <c r="W7" s="36">
        <v>74.77</v>
      </c>
      <c r="X7" s="36">
        <v>49.85</v>
      </c>
      <c r="Y7" s="36">
        <v>70.25</v>
      </c>
      <c r="Z7" s="36">
        <v>68.37</v>
      </c>
      <c r="AA7" s="36">
        <v>61.92</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1854.61</v>
      </c>
      <c r="BE7" s="36">
        <v>1694.49</v>
      </c>
      <c r="BF7" s="36">
        <v>1657.3</v>
      </c>
      <c r="BG7" s="36">
        <v>1676.92</v>
      </c>
      <c r="BH7" s="36">
        <v>1799.47</v>
      </c>
      <c r="BI7" s="36">
        <v>1168.8</v>
      </c>
      <c r="BJ7" s="36">
        <v>1158.82</v>
      </c>
      <c r="BK7" s="36">
        <v>1167.7</v>
      </c>
      <c r="BL7" s="36">
        <v>1228.58</v>
      </c>
      <c r="BM7" s="36">
        <v>1280.18</v>
      </c>
      <c r="BN7" s="36">
        <v>1242.9000000000001</v>
      </c>
      <c r="BO7" s="36">
        <v>43.7</v>
      </c>
      <c r="BP7" s="36">
        <v>46.6</v>
      </c>
      <c r="BQ7" s="36">
        <v>43.66</v>
      </c>
      <c r="BR7" s="36">
        <v>46.4</v>
      </c>
      <c r="BS7" s="36">
        <v>43.51</v>
      </c>
      <c r="BT7" s="36">
        <v>56.44</v>
      </c>
      <c r="BU7" s="36">
        <v>55.6</v>
      </c>
      <c r="BV7" s="36">
        <v>54.43</v>
      </c>
      <c r="BW7" s="36">
        <v>53.81</v>
      </c>
      <c r="BX7" s="36">
        <v>53.62</v>
      </c>
      <c r="BY7" s="36">
        <v>33.35</v>
      </c>
      <c r="BZ7" s="36">
        <v>219.62</v>
      </c>
      <c r="CA7" s="36">
        <v>217.05</v>
      </c>
      <c r="CB7" s="36">
        <v>225.31</v>
      </c>
      <c r="CC7" s="36">
        <v>217.25</v>
      </c>
      <c r="CD7" s="36">
        <v>209.03</v>
      </c>
      <c r="CE7" s="36">
        <v>270.7</v>
      </c>
      <c r="CF7" s="36">
        <v>275.86</v>
      </c>
      <c r="CG7" s="36">
        <v>279.8</v>
      </c>
      <c r="CH7" s="36">
        <v>284.64999999999998</v>
      </c>
      <c r="CI7" s="36">
        <v>287.7</v>
      </c>
      <c r="CJ7" s="36">
        <v>524.69000000000005</v>
      </c>
      <c r="CK7" s="36">
        <v>33.619999999999997</v>
      </c>
      <c r="CL7" s="36">
        <v>32.4</v>
      </c>
      <c r="CM7" s="36">
        <v>33.270000000000003</v>
      </c>
      <c r="CN7" s="36">
        <v>31.89</v>
      </c>
      <c r="CO7" s="36">
        <v>33.28</v>
      </c>
      <c r="CP7" s="36">
        <v>59.84</v>
      </c>
      <c r="CQ7" s="36">
        <v>60.66</v>
      </c>
      <c r="CR7" s="36">
        <v>60.17</v>
      </c>
      <c r="CS7" s="36">
        <v>58.96</v>
      </c>
      <c r="CT7" s="36">
        <v>58.1</v>
      </c>
      <c r="CU7" s="36">
        <v>57.58</v>
      </c>
      <c r="CV7" s="36">
        <v>93.58</v>
      </c>
      <c r="CW7" s="36">
        <v>93.47</v>
      </c>
      <c r="CX7" s="36">
        <v>93.68</v>
      </c>
      <c r="CY7" s="36">
        <v>93.74</v>
      </c>
      <c r="CZ7" s="36">
        <v>93.44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0.81</v>
      </c>
      <c r="ED7" s="36">
        <v>0.99</v>
      </c>
      <c r="EE7" s="36">
        <v>2.06</v>
      </c>
      <c r="EF7" s="36">
        <v>0.28000000000000003</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dcterms:created xsi:type="dcterms:W3CDTF">2016-12-02T02:20:29Z</dcterms:created>
  <dcterms:modified xsi:type="dcterms:W3CDTF">2017-02-16T02:54:41Z</dcterms:modified>
  <cp:category/>
</cp:coreProperties>
</file>