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080上下水道\⑤下水道屋さん\（作業中）下水道経営戦略\"/>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<sst xmlns="http://schemas.openxmlformats.org/spreadsheetml/2006/main" count="221" uniqueCount="111">
  <si>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</si>
  <si>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</si>
  <si>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</si>
  <si>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</si>
  <si>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</si>
  <si>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</si>
  <si>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</si>
  <si>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</si>
  <si>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</si>
  <si>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</si>
  <si>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</si>
  <si>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</si>
  <si>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</si>
  <si>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</si>
  <si>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</si>
  <si>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</si>
  <si>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</si>
  <si>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</si>
  <si>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</si>
  <si>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</si>
  <si>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</si>
  <si>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</si>
  <si>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</si>
  <si>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</si>
  <si>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</si>
  <si>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</si>
  <si>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</si>
  <si>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</si>
  <si>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</si>
  <si>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</si>
  <si>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</si>
  <si>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</si>
  <si>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</si>
  <si>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</si>
  <si>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</si>
  <si>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</si>
  <si>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</si>
  <si>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</si>
  <si>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</si>
  <si>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</si>
  <si>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</si>
  <si>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</si>
  <si>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</si>
  <si>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</si>
  <si>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</si>
  <si>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</si>
  <si>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</si>
  <si>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</si>
  <si>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</si>
  <si>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</si>
  <si>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</si>
  <si>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</si>
  <si>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</si>
  <si>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</si>
  <si>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</si>
  <si>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</si>
  <si>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</si>
  <si>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</si>
  <si>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</si>
  <si>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</si>
  <si>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</si>
  <si>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</si>
  <si>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</si>
  <si>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</si>
  <si>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</si>
  <si>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</si>
  <si>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</si>
  <si>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</si>
  <si>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</si>
  <si>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</si>
  <si>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</si>
  <si>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</si>
  <si>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</si>
  <si>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</si>
  <si>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</si>
  <si>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</si>
  <si>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</si>
  <si>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</si>
  <si>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</si>
  <si>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</si>
  <si>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</si>
  <si>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</si>
  <si>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</si>
  <si>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</si>
  <si>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</si>
  <si>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</si>
  <si>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</si>
  <si>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</si>
  <si>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</si>
  <si>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</si>
  <si>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</si>
  <si>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</si>
  <si>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</si>
  <si>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</si>
  <si>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</si>
  <si>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</si>
  <si>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南部町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</si>
  <si>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</si>
  <si>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</si>
  <si>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</si>
  <si>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</si>
  <si>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</si>
  <si>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</si>
  <si>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</si>
  <si>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</si>
  <si>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</si>
  <si>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</si>
  <si>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</si>
  <si>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古いものでは平成５年供用開始の施設があり老朽化への対策が重要となっている。</t>
    <rPh sb="0" eb="1">
      <t>フル</t>
    </rPh>
    <rPh sb="6" eb="8">
      <t>ヘイセイ</t>
    </rPh>
    <rPh sb="9" eb="10">
      <t>ネン</t>
    </rPh>
    <rPh sb="10" eb="12">
      <t>キョウヨウ</t>
    </rPh>
    <rPh sb="12" eb="14">
      <t>カイシ</t>
    </rPh>
    <rPh sb="15" eb="17">
      <t>シセツ</t>
    </rPh>
    <rPh sb="20" eb="23">
      <t>ロウキュウカ</t>
    </rPh>
    <rPh sb="25" eb="27">
      <t>タイサク</t>
    </rPh>
    <rPh sb="28" eb="30">
      <t>ジュウヨウ</t>
    </rPh>
    <phoneticPr fontId="4"/>
  </si>
  <si>
    <t>①収益的収支比率は、60％以下となっており、一般会計からの繰入により費用を賄っている状況である。　　　　　　　　　　　　　　　　　　　　　④企業債残高対事業規模比率は、施設整備は完了しており資本費平準化債の借り入れにより会計を賄っているため、起債残高の減少とはなっていない。　⑤経費回収率は概ね50％程度となっており類似団体平均値より下回っている。財源確保が課題である。⑥汚水処理原価は、類似団体平均値と比べ低くなっている。　　　　　　　　　　　　　　　　　　　⑦施設利用率は60％台となっており、接続率の向上などへの取り組みが必要である。　　　　　　　　⑧水洗化率は、ほぼ90％となっており、類似団体平均値より高くなっている。</t>
    <rPh sb="1" eb="4">
      <t>シュウエキテキ</t>
    </rPh>
    <rPh sb="4" eb="6">
      <t>シュウシ</t>
    </rPh>
    <rPh sb="6" eb="8">
      <t>ヒリツ</t>
    </rPh>
    <rPh sb="13" eb="15">
      <t>イカ</t>
    </rPh>
    <rPh sb="22" eb="24">
      <t>イッパン</t>
    </rPh>
    <rPh sb="24" eb="26">
      <t>カイケイ</t>
    </rPh>
    <rPh sb="29" eb="31">
      <t>クリイレ</t>
    </rPh>
    <rPh sb="34" eb="36">
      <t>ヒヨウ</t>
    </rPh>
    <rPh sb="37" eb="38">
      <t>マカナ</t>
    </rPh>
    <rPh sb="42" eb="44">
      <t>ジョウキョウ</t>
    </rPh>
    <rPh sb="70" eb="72">
      <t>キギョウ</t>
    </rPh>
    <rPh sb="72" eb="73">
      <t>サイ</t>
    </rPh>
    <rPh sb="73" eb="75">
      <t>ザンダカ</t>
    </rPh>
    <rPh sb="75" eb="76">
      <t>タイ</t>
    </rPh>
    <rPh sb="76" eb="78">
      <t>ジギョウ</t>
    </rPh>
    <rPh sb="78" eb="80">
      <t>キボ</t>
    </rPh>
    <rPh sb="80" eb="82">
      <t>ヒリツ</t>
    </rPh>
    <rPh sb="84" eb="86">
      <t>シセツ</t>
    </rPh>
    <rPh sb="86" eb="88">
      <t>セイビ</t>
    </rPh>
    <rPh sb="89" eb="91">
      <t>カンリョウ</t>
    </rPh>
    <rPh sb="95" eb="97">
      <t>シホン</t>
    </rPh>
    <rPh sb="97" eb="98">
      <t>ヒ</t>
    </rPh>
    <rPh sb="98" eb="101">
      <t>ヘイジュンカ</t>
    </rPh>
    <rPh sb="101" eb="102">
      <t>サイ</t>
    </rPh>
    <rPh sb="103" eb="104">
      <t>カ</t>
    </rPh>
    <rPh sb="105" eb="106">
      <t>イ</t>
    </rPh>
    <rPh sb="110" eb="112">
      <t>カイケイ</t>
    </rPh>
    <rPh sb="113" eb="114">
      <t>マカナ</t>
    </rPh>
    <rPh sb="121" eb="123">
      <t>キサイ</t>
    </rPh>
    <rPh sb="123" eb="125">
      <t>ザンダカ</t>
    </rPh>
    <rPh sb="126" eb="128">
      <t>ゲンショウ</t>
    </rPh>
    <rPh sb="145" eb="146">
      <t>オオム</t>
    </rPh>
    <rPh sb="150" eb="152">
      <t>テイド</t>
    </rPh>
    <rPh sb="158" eb="160">
      <t>ルイジ</t>
    </rPh>
    <rPh sb="160" eb="162">
      <t>ダンタイ</t>
    </rPh>
    <rPh sb="162" eb="165">
      <t>ヘイキンチ</t>
    </rPh>
    <rPh sb="167" eb="169">
      <t>シタマワ</t>
    </rPh>
    <rPh sb="174" eb="176">
      <t>ザイゲン</t>
    </rPh>
    <rPh sb="176" eb="178">
      <t>カクホ</t>
    </rPh>
    <rPh sb="179" eb="181">
      <t>カダイ</t>
    </rPh>
    <rPh sb="186" eb="188">
      <t>オスイ</t>
    </rPh>
    <rPh sb="188" eb="190">
      <t>ショリ</t>
    </rPh>
    <rPh sb="190" eb="192">
      <t>ゲンカ</t>
    </rPh>
    <rPh sb="194" eb="196">
      <t>ルイジ</t>
    </rPh>
    <rPh sb="196" eb="198">
      <t>ダンタイ</t>
    </rPh>
    <rPh sb="198" eb="201">
      <t>ヘイキンチ</t>
    </rPh>
    <rPh sb="202" eb="203">
      <t>クラ</t>
    </rPh>
    <rPh sb="204" eb="205">
      <t>ヒク</t>
    </rPh>
    <rPh sb="232" eb="234">
      <t>シセツ</t>
    </rPh>
    <rPh sb="234" eb="236">
      <t>リヨウ</t>
    </rPh>
    <rPh sb="236" eb="237">
      <t>リツ</t>
    </rPh>
    <rPh sb="241" eb="242">
      <t>ダイ</t>
    </rPh>
    <rPh sb="249" eb="251">
      <t>セツゾク</t>
    </rPh>
    <rPh sb="251" eb="252">
      <t>リツ</t>
    </rPh>
    <rPh sb="253" eb="255">
      <t>コウジョウ</t>
    </rPh>
    <rPh sb="259" eb="260">
      <t>ト</t>
    </rPh>
    <rPh sb="261" eb="262">
      <t>ク</t>
    </rPh>
    <rPh sb="264" eb="266">
      <t>ヒツヨウ</t>
    </rPh>
    <rPh sb="279" eb="282">
      <t>スイセンカ</t>
    </rPh>
    <rPh sb="282" eb="283">
      <t>リツ</t>
    </rPh>
    <rPh sb="297" eb="299">
      <t>ルイジ</t>
    </rPh>
    <rPh sb="299" eb="301">
      <t>ダンタイ</t>
    </rPh>
    <rPh sb="301" eb="304">
      <t>ヘイキンチ</t>
    </rPh>
    <rPh sb="306" eb="307">
      <t>タカ</t>
    </rPh>
    <phoneticPr fontId="4"/>
  </si>
  <si>
    <t>施設加入はあまり見込めない状況があり、人口減少などにより、料金収入は減少傾向となっている。資本費平準化債の借り入れと一般会計からの繰入により経営を賄っているため、供用開始から２０年以上経過する施設の老朽化による改善更新にかかる費用の確保が課題となっている。適正な使用料設定による経費の回収、水洗化率の向上が今後の課題となっている。</t>
    <rPh sb="0" eb="2">
      <t>シセツ</t>
    </rPh>
    <rPh sb="2" eb="4">
      <t>カニュウ</t>
    </rPh>
    <rPh sb="8" eb="10">
      <t>ミコ</t>
    </rPh>
    <rPh sb="13" eb="15">
      <t>ジョウキョウ</t>
    </rPh>
    <rPh sb="19" eb="21">
      <t>ジンコウ</t>
    </rPh>
    <rPh sb="21" eb="23">
      <t>ゲンショウ</t>
    </rPh>
    <rPh sb="29" eb="31">
      <t>リョウキン</t>
    </rPh>
    <rPh sb="31" eb="33">
      <t>シュウニュウ</t>
    </rPh>
    <rPh sb="34" eb="36">
      <t>ゲンショウ</t>
    </rPh>
    <rPh sb="36" eb="38">
      <t>ケイコウ</t>
    </rPh>
    <rPh sb="45" eb="47">
      <t>シホン</t>
    </rPh>
    <rPh sb="47" eb="48">
      <t>ヒ</t>
    </rPh>
    <rPh sb="48" eb="51">
      <t>ヘイジュンカ</t>
    </rPh>
    <rPh sb="51" eb="52">
      <t>サイ</t>
    </rPh>
    <rPh sb="53" eb="54">
      <t>カ</t>
    </rPh>
    <rPh sb="55" eb="56">
      <t>イ</t>
    </rPh>
    <rPh sb="58" eb="60">
      <t>イッパン</t>
    </rPh>
    <rPh sb="60" eb="62">
      <t>カイケイ</t>
    </rPh>
    <rPh sb="65" eb="67">
      <t>クリイレ</t>
    </rPh>
    <rPh sb="70" eb="72">
      <t>ケイエイ</t>
    </rPh>
    <rPh sb="73" eb="74">
      <t>マカナ</t>
    </rPh>
    <rPh sb="81" eb="83">
      <t>キョウヨウ</t>
    </rPh>
    <rPh sb="83" eb="85">
      <t>カイシ</t>
    </rPh>
    <rPh sb="89" eb="92">
      <t>ネンイジョウ</t>
    </rPh>
    <rPh sb="92" eb="94">
      <t>ケイカ</t>
    </rPh>
    <rPh sb="96" eb="98">
      <t>シセツ</t>
    </rPh>
    <rPh sb="99" eb="102">
      <t>ロウキュウカ</t>
    </rPh>
    <rPh sb="105" eb="107">
      <t>カイゼン</t>
    </rPh>
    <rPh sb="134" eb="136">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</si>
</sst>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1082944"/>
        <c:axId val="20127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201082944"/>
        <c:axId val="201275216"/>
      </c:lineChart>
      <c:dateAx>
        <c:axId val="201082944"/>
        <c:scaling>
          <c:orientation val="minMax"/>
        </c:scaling>
        <c:delete val="1"/>
        <c:axPos val="b"/>
        <c:numFmt formatCode="ge" sourceLinked="1"/>
        <c:majorTickMark val="none"/>
        <c:minorTickMark val="none"/>
        <c:tickLblPos val="none"/>
        <c:crossAx val="201275216"/>
        <c:crosses val="autoZero"/>
        <c:auto val="1"/>
        <c:lblOffset val="100"/>
        <c:baseTimeUnit val="years"/>
      </c:dateAx>
      <c:valAx>
        <c:axId val="20127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829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73.569999999999993</c:v>
                </c:pt>
                <c:pt idx="1">
                  <c:v>69.77</c:v>
                </c:pt>
                <c:pt idx="2">
                  <c:v>64.849999999999994</c:v>
                </c:pt>
                <c:pt idx="3">
                  <c:v>64.900000000000006</c:v>
                </c:pt>
                <c:pt idx="4">
                  <c:v>68.209999999999994</c:v>
                </c:pt>
              </c:numCache>
            </c:numRef>
          </c:val>
        </c:ser>
        <c:dLbls>
          <c:showLegendKey val="0"/>
          <c:showVal val="0"/>
          <c:showCatName val="0"/>
          <c:showSerName val="0"/>
          <c:showPercent val="0"/>
          <c:showBubbleSize val="0"/>
        </c:dLbls>
        <c:gapWidth val="150"/>
        <c:axId val="202419832"/>
        <c:axId val="2024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02419832"/>
        <c:axId val="202420224"/>
      </c:lineChart>
      <c:dateAx>
        <c:axId val="202419832"/>
        <c:scaling>
          <c:orientation val="minMax"/>
        </c:scaling>
        <c:delete val="1"/>
        <c:axPos val="b"/>
        <c:numFmt formatCode="ge" sourceLinked="1"/>
        <c:majorTickMark val="none"/>
        <c:minorTickMark val="none"/>
        <c:tickLblPos val="none"/>
        <c:crossAx val="202420224"/>
        <c:crosses val="autoZero"/>
        <c:auto val="1"/>
        <c:lblOffset val="100"/>
        <c:baseTimeUnit val="years"/>
      </c:dateAx>
      <c:valAx>
        <c:axId val="2024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1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87.72</c:v>
                </c:pt>
                <c:pt idx="1">
                  <c:v>87.57</c:v>
                </c:pt>
                <c:pt idx="2">
                  <c:v>88.29</c:v>
                </c:pt>
                <c:pt idx="3">
                  <c:v>89.75</c:v>
                </c:pt>
                <c:pt idx="4">
                  <c:v>89.56</c:v>
                </c:pt>
              </c:numCache>
            </c:numRef>
          </c:val>
        </c:ser>
        <c:dLbls>
          <c:showLegendKey val="0"/>
          <c:showVal val="0"/>
          <c:showCatName val="0"/>
          <c:showSerName val="0"/>
          <c:showPercent val="0"/>
          <c:showBubbleSize val="0"/>
        </c:dLbls>
        <c:gapWidth val="150"/>
        <c:axId val="202421400"/>
        <c:axId val="2024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02421400"/>
        <c:axId val="202421792"/>
      </c:lineChart>
      <c:dateAx>
        <c:axId val="202421400"/>
        <c:scaling>
          <c:orientation val="minMax"/>
        </c:scaling>
        <c:delete val="1"/>
        <c:axPos val="b"/>
        <c:numFmt formatCode="ge" sourceLinked="1"/>
        <c:majorTickMark val="none"/>
        <c:minorTickMark val="none"/>
        <c:tickLblPos val="none"/>
        <c:crossAx val="202421792"/>
        <c:crosses val="autoZero"/>
        <c:auto val="1"/>
        <c:lblOffset val="100"/>
        <c:baseTimeUnit val="years"/>
      </c:dateAx>
      <c:valAx>
        <c:axId val="2024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2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52.74</c:v>
                </c:pt>
                <c:pt idx="1">
                  <c:v>52.38</c:v>
                </c:pt>
                <c:pt idx="2">
                  <c:v>50.09</c:v>
                </c:pt>
                <c:pt idx="3">
                  <c:v>49.82</c:v>
                </c:pt>
                <c:pt idx="4">
                  <c:v>46.47</c:v>
                </c:pt>
              </c:numCache>
            </c:numRef>
          </c:val>
        </c:ser>
        <c:dLbls>
          <c:showLegendKey val="0"/>
          <c:showVal val="0"/>
          <c:showCatName val="0"/>
          <c:showSerName val="0"/>
          <c:showPercent val="0"/>
          <c:showBubbleSize val="0"/>
        </c:dLbls>
        <c:gapWidth val="150"/>
        <c:axId val="201303056"/>
        <c:axId val="20130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303056"/>
        <c:axId val="201303440"/>
      </c:lineChart>
      <c:dateAx>
        <c:axId val="201303056"/>
        <c:scaling>
          <c:orientation val="minMax"/>
        </c:scaling>
        <c:delete val="1"/>
        <c:axPos val="b"/>
        <c:numFmt formatCode="ge" sourceLinked="1"/>
        <c:majorTickMark val="none"/>
        <c:minorTickMark val="none"/>
        <c:tickLblPos val="none"/>
        <c:crossAx val="201303440"/>
        <c:crosses val="autoZero"/>
        <c:auto val="1"/>
        <c:lblOffset val="100"/>
        <c:baseTimeUnit val="years"/>
      </c:dateAx>
      <c:valAx>
        <c:axId val="20130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0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268160"/>
        <c:axId val="20221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268160"/>
        <c:axId val="202216400"/>
      </c:lineChart>
      <c:dateAx>
        <c:axId val="202268160"/>
        <c:scaling>
          <c:orientation val="minMax"/>
        </c:scaling>
        <c:delete val="1"/>
        <c:axPos val="b"/>
        <c:numFmt formatCode="ge" sourceLinked="1"/>
        <c:majorTickMark val="none"/>
        <c:minorTickMark val="none"/>
        <c:tickLblPos val="none"/>
        <c:crossAx val="202216400"/>
        <c:crosses val="autoZero"/>
        <c:auto val="1"/>
        <c:lblOffset val="100"/>
        <c:baseTimeUnit val="years"/>
      </c:dateAx>
      <c:valAx>
        <c:axId val="20221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313200"/>
        <c:axId val="20225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313200"/>
        <c:axId val="202255768"/>
      </c:lineChart>
      <c:dateAx>
        <c:axId val="202313200"/>
        <c:scaling>
          <c:orientation val="minMax"/>
        </c:scaling>
        <c:delete val="1"/>
        <c:axPos val="b"/>
        <c:numFmt formatCode="ge" sourceLinked="1"/>
        <c:majorTickMark val="none"/>
        <c:minorTickMark val="none"/>
        <c:tickLblPos val="none"/>
        <c:crossAx val="202255768"/>
        <c:crosses val="autoZero"/>
        <c:auto val="1"/>
        <c:lblOffset val="100"/>
        <c:baseTimeUnit val="years"/>
      </c:dateAx>
      <c:valAx>
        <c:axId val="20225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1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283688"/>
        <c:axId val="20228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283688"/>
        <c:axId val="202284080"/>
      </c:lineChart>
      <c:dateAx>
        <c:axId val="202283688"/>
        <c:scaling>
          <c:orientation val="minMax"/>
        </c:scaling>
        <c:delete val="1"/>
        <c:axPos val="b"/>
        <c:numFmt formatCode="ge" sourceLinked="1"/>
        <c:majorTickMark val="none"/>
        <c:minorTickMark val="none"/>
        <c:tickLblPos val="none"/>
        <c:crossAx val="202284080"/>
        <c:crosses val="autoZero"/>
        <c:auto val="1"/>
        <c:lblOffset val="100"/>
        <c:baseTimeUnit val="years"/>
      </c:dateAx>
      <c:valAx>
        <c:axId val="20228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8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285256"/>
        <c:axId val="20228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285256"/>
        <c:axId val="202285648"/>
      </c:lineChart>
      <c:dateAx>
        <c:axId val="202285256"/>
        <c:scaling>
          <c:orientation val="minMax"/>
        </c:scaling>
        <c:delete val="1"/>
        <c:axPos val="b"/>
        <c:numFmt formatCode="ge" sourceLinked="1"/>
        <c:majorTickMark val="none"/>
        <c:minorTickMark val="none"/>
        <c:tickLblPos val="none"/>
        <c:crossAx val="202285648"/>
        <c:crosses val="autoZero"/>
        <c:auto val="1"/>
        <c:lblOffset val="100"/>
        <c:baseTimeUnit val="years"/>
      </c:dateAx>
      <c:valAx>
        <c:axId val="20228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8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682.21</c:v>
                </c:pt>
                <c:pt idx="1">
                  <c:v>692.58</c:v>
                </c:pt>
                <c:pt idx="2">
                  <c:v>727.07</c:v>
                </c:pt>
                <c:pt idx="3">
                  <c:v>671.56</c:v>
                </c:pt>
                <c:pt idx="4">
                  <c:v>1383.63</c:v>
                </c:pt>
              </c:numCache>
            </c:numRef>
          </c:val>
        </c:ser>
        <c:dLbls>
          <c:showLegendKey val="0"/>
          <c:showVal val="0"/>
          <c:showCatName val="0"/>
          <c:showSerName val="0"/>
          <c:showPercent val="0"/>
          <c:showBubbleSize val="0"/>
        </c:dLbls>
        <c:gapWidth val="150"/>
        <c:axId val="202079576"/>
        <c:axId val="2020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02079576"/>
        <c:axId val="202079968"/>
      </c:lineChart>
      <c:dateAx>
        <c:axId val="202079576"/>
        <c:scaling>
          <c:orientation val="minMax"/>
        </c:scaling>
        <c:delete val="1"/>
        <c:axPos val="b"/>
        <c:numFmt formatCode="ge" sourceLinked="1"/>
        <c:majorTickMark val="none"/>
        <c:minorTickMark val="none"/>
        <c:tickLblPos val="none"/>
        <c:crossAx val="202079968"/>
        <c:crosses val="autoZero"/>
        <c:auto val="1"/>
        <c:lblOffset val="100"/>
        <c:baseTimeUnit val="years"/>
      </c:dateAx>
      <c:valAx>
        <c:axId val="2020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7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69.900000000000006</c:v>
                </c:pt>
                <c:pt idx="1">
                  <c:v>73.209999999999994</c:v>
                </c:pt>
                <c:pt idx="2">
                  <c:v>53.45</c:v>
                </c:pt>
                <c:pt idx="3">
                  <c:v>54.06</c:v>
                </c:pt>
                <c:pt idx="4">
                  <c:v>52.05</c:v>
                </c:pt>
              </c:numCache>
            </c:numRef>
          </c:val>
        </c:ser>
        <c:dLbls>
          <c:showLegendKey val="0"/>
          <c:showVal val="0"/>
          <c:showCatName val="0"/>
          <c:showSerName val="0"/>
          <c:showPercent val="0"/>
          <c:showBubbleSize val="0"/>
        </c:dLbls>
        <c:gapWidth val="150"/>
        <c:axId val="202081144"/>
        <c:axId val="2020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02081144"/>
        <c:axId val="202081536"/>
      </c:lineChart>
      <c:dateAx>
        <c:axId val="202081144"/>
        <c:scaling>
          <c:orientation val="minMax"/>
        </c:scaling>
        <c:delete val="1"/>
        <c:axPos val="b"/>
        <c:numFmt formatCode="ge" sourceLinked="1"/>
        <c:majorTickMark val="none"/>
        <c:minorTickMark val="none"/>
        <c:tickLblPos val="none"/>
        <c:crossAx val="202081536"/>
        <c:crosses val="autoZero"/>
        <c:auto val="1"/>
        <c:lblOffset val="100"/>
        <c:baseTimeUnit val="years"/>
      </c:dateAx>
      <c:valAx>
        <c:axId val="2020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8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180.49</c:v>
                </c:pt>
                <c:pt idx="1">
                  <c:v>179.92</c:v>
                </c:pt>
                <c:pt idx="2">
                  <c:v>263.42</c:v>
                </c:pt>
                <c:pt idx="3">
                  <c:v>268.83</c:v>
                </c:pt>
                <c:pt idx="4">
                  <c:v>268.01</c:v>
                </c:pt>
              </c:numCache>
            </c:numRef>
          </c:val>
        </c:ser>
        <c:dLbls>
          <c:showLegendKey val="0"/>
          <c:showVal val="0"/>
          <c:showCatName val="0"/>
          <c:showSerName val="0"/>
          <c:showPercent val="0"/>
          <c:showBubbleSize val="0"/>
        </c:dLbls>
        <c:gapWidth val="150"/>
        <c:axId val="202082712"/>
        <c:axId val="2020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02082712"/>
        <c:axId val="202083104"/>
      </c:lineChart>
      <c:dateAx>
        <c:axId val="202082712"/>
        <c:scaling>
          <c:orientation val="minMax"/>
        </c:scaling>
        <c:delete val="1"/>
        <c:axPos val="b"/>
        <c:numFmt formatCode="ge" sourceLinked="1"/>
        <c:majorTickMark val="none"/>
        <c:minorTickMark val="none"/>
        <c:tickLblPos val="none"/>
        <c:crossAx val="202083104"/>
        <c:crosses val="autoZero"/>
        <c:auto val="1"/>
        <c:lblOffset val="100"/>
        <c:baseTimeUnit val="years"/>
      </c:dateAx>
      <c:valAx>
        <c:axId val="2020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8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南部町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11243</v>
      </c>
      <c r="AM8" s="64"/>
      <c r="AN8" s="64"/>
      <c r="AO8" s="64"/>
      <c r="AP8" s="64"/>
      <c r="AQ8" s="64"/>
      <c r="AR8" s="64"/>
      <c r="AS8" s="64"/>
      <c r="AT8" s="63">
        <f>データ!S6</f>
        <v>114.03</v>
      </c>
      <c r="AU8" s="63"/>
      <c r="AV8" s="63"/>
      <c r="AW8" s="63"/>
      <c r="AX8" s="63"/>
      <c r="AY8" s="63"/>
      <c r="AZ8" s="63"/>
      <c r="BA8" s="63"/>
      <c r="BB8" s="63">
        <f>データ!T6</f>
        <v>98.6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46.1</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5170</v>
      </c>
      <c r="AM10" s="64"/>
      <c r="AN10" s="64"/>
      <c r="AO10" s="64"/>
      <c r="AP10" s="64"/>
      <c r="AQ10" s="64"/>
      <c r="AR10" s="64"/>
      <c r="AS10" s="64"/>
      <c r="AT10" s="63">
        <f>データ!V6</f>
        <v>4.42</v>
      </c>
      <c r="AU10" s="63"/>
      <c r="AV10" s="63"/>
      <c r="AW10" s="63"/>
      <c r="AX10" s="63"/>
      <c r="AY10" s="63"/>
      <c r="AZ10" s="63"/>
      <c r="BA10" s="63"/>
      <c r="BB10" s="63">
        <f>データ!W6</f>
        <v>1169.68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313891</v>
      </c>
      <c r="D6" s="31">
        <f t="shared" si="3"/>
        <v>47</v>
      </c>
      <c r="E6" s="31">
        <f t="shared" si="3"/>
        <v>17</v>
      </c>
      <c r="F6" s="31">
        <f t="shared" si="3"/>
        <v>5</v>
      </c>
      <c r="G6" s="31">
        <f t="shared" si="3"/>
        <v>0</v>
      </c>
      <c r="H6" s="31" t="str">
        <f t="shared" si="3"/>
        <v>鳥取県　南部町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46.1</v>
      </c>
      <c r="P6" s="32">
        <f t="shared" si="3"/>
        <v>100</v>
      </c>
      <c r="Q6" s="32">
        <f t="shared" si="3"/>
        <v>3780</v>
      </c>
      <c r="R6" s="32">
        <f t="shared" si="3"/>
        <v>11243</v>
      </c>
      <c r="S6" s="32">
        <f t="shared" si="3"/>
        <v>114.03</v>
      </c>
      <c r="T6" s="32">
        <f t="shared" si="3"/>
        <v>98.6</v>
      </c>
      <c r="U6" s="32">
        <f t="shared" si="3"/>
        <v>5170</v>
      </c>
      <c r="V6" s="32">
        <f t="shared" si="3"/>
        <v>4.42</v>
      </c>
      <c r="W6" s="32">
        <f t="shared" si="3"/>
        <v>1169.68</v>
      </c>
      <c r="X6" s="33">
        <f>IF(X7="",NA(),X7)</f>
        <v>52.74</v>
      </c>
      <c r="Y6" s="33">
        <f t="shared" ref="Y6:AG6" si="4">IF(Y7="",NA(),Y7)</f>
        <v>52.38</v>
      </c>
      <c r="Z6" s="33">
        <f t="shared" si="4"/>
        <v>50.09</v>
      </c>
      <c r="AA6" s="33">
        <f t="shared" si="4"/>
        <v>49.82</v>
      </c>
      <c r="AB6" s="33">
        <f t="shared" si="4"/>
        <v>46.47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682.21</v>
      </c>
      <c r="BF6" s="33">
        <f t="shared" ref="BF6:BN6" si="7">IF(BF7="",NA(),BF7)</f>
        <v>692.58</v>
      </c>
      <c r="BG6" s="33">
        <f t="shared" si="7"/>
        <v>727.07</v>
      </c>
      <c r="BH6" s="33">
        <f t="shared" si="7"/>
        <v>671.56</v>
      </c>
      <c r="BI6" s="33">
        <f t="shared" si="7"/>
        <v>1383.63</v>
      </c>
      <c r="BJ6" s="33">
        <f t="shared" si="7"/>
        <v>1239.2</v>
      </c>
      <c r="BK6" s="33">
        <f t="shared" si="7"/>
        <v>1197.82</v>
      </c>
      <c r="BL6" s="33">
        <f t="shared" si="7"/>
        <v>1126.77</v>
      </c>
      <c r="BM6" s="33">
        <f t="shared" si="7"/>
        <v>1044.8</v>
      </c>
      <c r="BN6" s="33">
        <f t="shared" si="7"/>
        <v>1081.8</v>
      </c>
      <c r="BO6" s="32" t="str">
        <f>IF(BO7="","",IF(BO7="-","【-】","【"&amp;SUBSTITUTE(TEXT(BO7,"#,##0.00"),"-","△")&amp;"】"))</f>
        <v>【1,015.77】</v>
      </c>
      <c r="BP6" s="33">
        <f>IF(BP7="",NA(),BP7)</f>
        <v>69.900000000000006</v>
      </c>
      <c r="BQ6" s="33">
        <f t="shared" ref="BQ6:BY6" si="8">IF(BQ7="",NA(),BQ7)</f>
        <v>73.209999999999994</v>
      </c>
      <c r="BR6" s="33">
        <f t="shared" si="8"/>
        <v>53.45</v>
      </c>
      <c r="BS6" s="33">
        <f t="shared" si="8"/>
        <v>54.06</v>
      </c>
      <c r="BT6" s="33">
        <f t="shared" si="8"/>
        <v>52.05</v>
      </c>
      <c r="BU6" s="33">
        <f t="shared" si="8"/>
        <v>51.56</v>
      </c>
      <c r="BV6" s="33">
        <f t="shared" si="8"/>
        <v>51.03</v>
      </c>
      <c r="BW6" s="33">
        <f t="shared" si="8"/>
        <v>50.9</v>
      </c>
      <c r="BX6" s="33">
        <f t="shared" si="8"/>
        <v>50.82</v>
      </c>
      <c r="BY6" s="33">
        <f t="shared" si="8"/>
        <v>52.19</v>
      </c>
      <c r="BZ6" s="32" t="str">
        <f>IF(BZ7="","",IF(BZ7="-","【-】","【"&amp;SUBSTITUTE(TEXT(BZ7,"#,##0.00"),"-","△")&amp;"】"))</f>
        <v>【52.78】</v>
      </c>
      <c r="CA6" s="33">
        <f>IF(CA7="",NA(),CA7)</f>
        <v>180.49</v>
      </c>
      <c r="CB6" s="33">
        <f t="shared" ref="CB6:CJ6" si="9">IF(CB7="",NA(),CB7)</f>
        <v>179.92</v>
      </c>
      <c r="CC6" s="33">
        <f t="shared" si="9"/>
        <v>263.42</v>
      </c>
      <c r="CD6" s="33">
        <f t="shared" si="9"/>
        <v>268.83</v>
      </c>
      <c r="CE6" s="33">
        <f t="shared" si="9"/>
        <v>268.01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73.569999999999993</v>
      </c>
      <c r="CM6" s="33">
        <f t="shared" ref="CM6:CU6" si="10">IF(CM7="",NA(),CM7)</f>
        <v>69.77</v>
      </c>
      <c r="CN6" s="33">
        <f t="shared" si="10"/>
        <v>64.849999999999994</v>
      </c>
      <c r="CO6" s="33">
        <f t="shared" si="10"/>
        <v>64.900000000000006</v>
      </c>
      <c r="CP6" s="33">
        <f t="shared" si="10"/>
        <v>68.209999999999994</v>
      </c>
      <c r="CQ6" s="33">
        <f t="shared" si="10"/>
        <v>55.2</v>
      </c>
      <c r="CR6" s="33">
        <f t="shared" si="10"/>
        <v>54.74</v>
      </c>
      <c r="CS6" s="33">
        <f t="shared" si="10"/>
        <v>53.78</v>
      </c>
      <c r="CT6" s="33">
        <f t="shared" si="10"/>
        <v>53.24</v>
      </c>
      <c r="CU6" s="33">
        <f t="shared" si="10"/>
        <v>52.31</v>
      </c>
      <c r="CV6" s="32" t="str">
        <f>IF(CV7="","",IF(CV7="-","【-】","【"&amp;SUBSTITUTE(TEXT(CV7,"#,##0.00"),"-","△")&amp;"】"))</f>
        <v>【52.74】</v>
      </c>
      <c r="CW6" s="33">
        <f>IF(CW7="",NA(),CW7)</f>
        <v>87.72</v>
      </c>
      <c r="CX6" s="33">
        <f t="shared" ref="CX6:DF6" si="11">IF(CX7="",NA(),CX7)</f>
        <v>87.57</v>
      </c>
      <c r="CY6" s="33">
        <f t="shared" si="11"/>
        <v>88.29</v>
      </c>
      <c r="CZ6" s="33">
        <f t="shared" si="11"/>
        <v>89.75</v>
      </c>
      <c r="DA6" s="33">
        <f t="shared" si="11"/>
        <v>89.56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313891</v>
      </c>
      <c r="D7" s="35">
        <v>47</v>
      </c>
      <c r="E7" s="35">
        <v>17</v>
      </c>
      <c r="F7" s="35">
        <v>5</v>
      </c>
      <c r="G7" s="35">
        <v>0</v>
      </c>
      <c r="H7" s="35" t="s">
        <v>96</v>
      </c>
      <c r="I7" s="35" t="s">
        <v>97</v>
      </c>
      <c r="J7" s="35" t="s">
        <v>98</v>
      </c>
      <c r="K7" s="35" t="s">
        <v>99</v>
      </c>
      <c r="L7" s="35" t="s">
        <v>100</v>
      </c>
      <c r="M7" s="36" t="s">
        <v>101</v>
      </c>
      <c r="N7" s="36" t="s">
        <v>102</v>
      </c>
      <c r="O7" s="36">
        <v>46.1</v>
      </c>
      <c r="P7" s="36">
        <v>100</v>
      </c>
      <c r="Q7" s="36">
        <v>3780</v>
      </c>
      <c r="R7" s="36">
        <v>11243</v>
      </c>
      <c r="S7" s="36">
        <v>114.03</v>
      </c>
      <c r="T7" s="36">
        <v>98.6</v>
      </c>
      <c r="U7" s="36">
        <v>5170</v>
      </c>
      <c r="V7" s="36">
        <v>4.42</v>
      </c>
      <c r="W7" s="36">
        <v>1169.68</v>
      </c>
      <c r="X7" s="36">
        <v>52.74</v>
      </c>
      <c r="Y7" s="36">
        <v>52.38</v>
      </c>
      <c r="Z7" s="36">
        <v>50.09</v>
      </c>
      <c r="AA7" s="36">
        <v>49.82</v>
      </c>
      <c r="AB7" s="36">
        <v>46.47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682.21</v>
      </c>
      <c r="BF7" s="36">
        <v>692.58</v>
      </c>
      <c r="BG7" s="36">
        <v>727.07</v>
      </c>
      <c r="BH7" s="36">
        <v>671.56</v>
      </c>
      <c r="BI7" s="36">
        <v>1383.63</v>
      </c>
      <c r="BJ7" s="36">
        <v>1239.2</v>
      </c>
      <c r="BK7" s="36">
        <v>1197.82</v>
      </c>
      <c r="BL7" s="36">
        <v>1126.77</v>
      </c>
      <c r="BM7" s="36">
        <v>1044.8</v>
      </c>
      <c r="BN7" s="36">
        <v>1081.8</v>
      </c>
      <c r="BO7" s="36">
        <v>1015.77</v>
      </c>
      <c r="BP7" s="36">
        <v>69.900000000000006</v>
      </c>
      <c r="BQ7" s="36">
        <v>73.209999999999994</v>
      </c>
      <c r="BR7" s="36">
        <v>53.45</v>
      </c>
      <c r="BS7" s="36">
        <v>54.06</v>
      </c>
      <c r="BT7" s="36">
        <v>52.05</v>
      </c>
      <c r="BU7" s="36">
        <v>51.56</v>
      </c>
      <c r="BV7" s="36">
        <v>51.03</v>
      </c>
      <c r="BW7" s="36">
        <v>50.9</v>
      </c>
      <c r="BX7" s="36">
        <v>50.82</v>
      </c>
      <c r="BY7" s="36">
        <v>52.19</v>
      </c>
      <c r="BZ7" s="36">
        <v>52.78</v>
      </c>
      <c r="CA7" s="36">
        <v>180.49</v>
      </c>
      <c r="CB7" s="36">
        <v>179.92</v>
      </c>
      <c r="CC7" s="36">
        <v>263.42</v>
      </c>
      <c r="CD7" s="36">
        <v>268.83</v>
      </c>
      <c r="CE7" s="36">
        <v>268.01</v>
      </c>
      <c r="CF7" s="36">
        <v>283.26</v>
      </c>
      <c r="CG7" s="36">
        <v>289.60000000000002</v>
      </c>
      <c r="CH7" s="36">
        <v>293.27</v>
      </c>
      <c r="CI7" s="36">
        <v>300.52</v>
      </c>
      <c r="CJ7" s="36">
        <v>296.14</v>
      </c>
      <c r="CK7" s="36">
        <v>289.81</v>
      </c>
      <c r="CL7" s="36">
        <v>73.569999999999993</v>
      </c>
      <c r="CM7" s="36">
        <v>69.77</v>
      </c>
      <c r="CN7" s="36">
        <v>64.849999999999994</v>
      </c>
      <c r="CO7" s="36">
        <v>64.900000000000006</v>
      </c>
      <c r="CP7" s="36">
        <v>68.209999999999994</v>
      </c>
      <c r="CQ7" s="36">
        <v>55.2</v>
      </c>
      <c r="CR7" s="36">
        <v>54.74</v>
      </c>
      <c r="CS7" s="36">
        <v>53.78</v>
      </c>
      <c r="CT7" s="36">
        <v>53.24</v>
      </c>
      <c r="CU7" s="36">
        <v>52.31</v>
      </c>
      <c r="CV7" s="36">
        <v>52.74</v>
      </c>
      <c r="CW7" s="36">
        <v>87.72</v>
      </c>
      <c r="CX7" s="36">
        <v>87.57</v>
      </c>
      <c r="CY7" s="36">
        <v>88.29</v>
      </c>
      <c r="CZ7" s="36">
        <v>89.75</v>
      </c>
      <c r="DA7" s="36">
        <v>89.56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U3118</cp:lastModifiedBy>
  <dcterms:created xsi:type="dcterms:W3CDTF">2017-02-08T03:13:42Z</dcterms:created>
  <dcterms:modified xsi:type="dcterms:W3CDTF">2017-02-15T07:16:23Z</dcterms:modified>
  <cp:category/>
</cp:coreProperties>
</file>