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686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<sst xmlns="http://schemas.openxmlformats.org/spreadsheetml/2006/main" count="217" uniqueCount="107">
  <si>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</si>
  <si>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</si>
  <si>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</si>
  <si>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</si>
  <si>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</si>
  <si>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</si>
  <si>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</si>
  <si>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</si>
  <si>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</si>
  <si>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</si>
  <si>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</si>
  <si>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</si>
  <si>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</si>
  <si>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</si>
  <si>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</si>
  <si>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</si>
  <si>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</si>
  <si>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</si>
  <si>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</si>
  <si>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</si>
  <si>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</si>
  <si>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</si>
  <si>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</si>
  <si>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</si>
  <si>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</si>
  <si>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</si>
  <si>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</si>
  <si>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</si>
  <si>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</si>
  <si>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</si>
  <si>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</si>
  <si>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</si>
  <si>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</si>
  <si>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</si>
  <si>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</si>
  <si>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</si>
  <si>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</si>
  <si>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</si>
  <si>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</si>
  <si>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</si>
  <si>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</si>
  <si>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</si>
  <si>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</si>
  <si>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</si>
  <si>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</si>
  <si>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</si>
  <si>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</si>
  <si>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</si>
  <si>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</si>
  <si>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</si>
  <si>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</si>
  <si>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</si>
  <si>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</si>
  <si>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</si>
  <si>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</si>
  <si>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</si>
  <si>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</si>
  <si>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</si>
  <si>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</si>
  <si>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</si>
  <si>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</si>
  <si>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</si>
  <si>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</si>
  <si>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</si>
  <si>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</si>
  <si>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</si>
  <si>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</si>
  <si>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</si>
  <si>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</si>
  <si>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</si>
  <si>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</si>
  <si>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</si>
  <si>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</si>
  <si>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</si>
  <si>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</si>
  <si>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</si>
  <si>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</si>
  <si>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</si>
  <si>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</si>
  <si>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</si>
  <si>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</si>
  <si>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</si>
  <si>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</si>
  <si>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</si>
  <si>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</si>
  <si>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</si>
  <si>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</si>
  <si>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</si>
  <si>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</si>
  <si>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</si>
  <si>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</si>
  <si>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</si>
  <si>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</si>
  <si>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南部町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</si>
  <si>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</si>
  <si>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</si>
  <si>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</si>
  <si>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</si>
  <si>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</si>
  <si>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</si>
  <si>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</si>
  <si>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</si>
  <si>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</si>
  <si>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</si>
  <si>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や節水機器の普及により、近年、有収水量が低下しており給水収益が減少している。また、施設の老朽化が維持管理費を増加させ、給水収益の減少と相まって経常収支の状況を悪化させている。平成27年度は集合住宅や商業施設の建設の影響で給水収益の減少が抑えられ、一方の支出面においても起債利息の低減により、経常収支は改善されている。しかし、給水収益の減少傾向等経常収支の構造的な問題は解消されていないため、今後も累積欠損金が増加し、現金等の流動資産の減少に伴い流動比率は低下する見込みである。
　南部町の水道事業は、地理的、地形的な不利を補うため、多くの施設運営を余儀なくされている。これらの新設・更新に際しては企業債による借入を財源としているが、給水人口の規模が小さいため企業債残高対給水収益比率は極めて低い。
　経常収支の改善についてもそうだが、これら企業債残高等の流動負債を賄うためにも、料金改定等による収益構造の見直しの検討が必要である。料金回収率においても88.27～97.26％で推移しており、給水原価を供給単価で賄うことが出来ていないことがわかる。また、給水原価の推移は年々増加の傾向を確認することができるが、これは、前述したように施設の老朽化に伴う修繕費等の維持管理費用が増加しているためである。
　施設の利用率だが、これについても、人口減少等に伴う配水料の減少により余剰が生じ始めており、将来的には施設の統廃合等事業の合理化を検討する必要がある。有収率については、漏水対策等により改善の傾向もみられるが、これも施設の老朽化により絶え間なく漏水が発生しており不安定な状況である。</t>
    <phoneticPr fontId="4"/>
  </si>
  <si>
    <t>　施設の耐用年数に応じた老朽施設の更新は適時行われておらず全体的に経年化が進んでいる。とりわけ管路の経年化は著しく、漏水の発生を増大させ、それに対応するため維持管理費が増えており経常収支を悪化させている。経営戦略の策定による更新需要の明確化と具体的な更新計画の実施が課題となる。</t>
    <phoneticPr fontId="4"/>
  </si>
  <si>
    <t>　経常収支でみられるように、収入構造が脆弱であるため財政収支は極めて不安定であり、収入の主な基盤である給水収益を増加させるため、料金改定の検討が必要である。
　また、将来の更新需要を明確にするため経営戦略の策定により施設の更新計画を具体的に実施することが必要である。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</si>
</sst>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624512"/>
        <c:axId val="867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86624512"/>
        <c:axId val="86778240"/>
      </c:lineChart>
      <c:dateAx>
        <c:axId val="86624512"/>
        <c:scaling>
          <c:orientation val="minMax"/>
        </c:scaling>
        <c:delete val="1"/>
        <c:axPos val="b"/>
        <c:numFmt formatCode="ge" sourceLinked="1"/>
        <c:majorTickMark val="none"/>
        <c:minorTickMark val="none"/>
        <c:tickLblPos val="none"/>
        <c:crossAx val="86778240"/>
        <c:crosses val="autoZero"/>
        <c:auto val="1"/>
        <c:lblOffset val="100"/>
        <c:baseTimeUnit val="years"/>
      </c:dateAx>
      <c:valAx>
        <c:axId val="867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54.98</c:v>
                </c:pt>
                <c:pt idx="1">
                  <c:v>53.68</c:v>
                </c:pt>
                <c:pt idx="2">
                  <c:v>53.11</c:v>
                </c:pt>
                <c:pt idx="3">
                  <c:v>52.17</c:v>
                </c:pt>
                <c:pt idx="4">
                  <c:v>47.97</c:v>
                </c:pt>
              </c:numCache>
            </c:numRef>
          </c:val>
        </c:ser>
        <c:dLbls>
          <c:showLegendKey val="0"/>
          <c:showVal val="0"/>
          <c:showCatName val="0"/>
          <c:showSerName val="0"/>
          <c:showPercent val="0"/>
          <c:showBubbleSize val="0"/>
        </c:dLbls>
        <c:gapWidth val="150"/>
        <c:axId val="89229952"/>
        <c:axId val="892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89229952"/>
        <c:axId val="89252608"/>
      </c:lineChart>
      <c:dateAx>
        <c:axId val="89229952"/>
        <c:scaling>
          <c:orientation val="minMax"/>
        </c:scaling>
        <c:delete val="1"/>
        <c:axPos val="b"/>
        <c:numFmt formatCode="ge" sourceLinked="1"/>
        <c:majorTickMark val="none"/>
        <c:minorTickMark val="none"/>
        <c:tickLblPos val="none"/>
        <c:crossAx val="89252608"/>
        <c:crosses val="autoZero"/>
        <c:auto val="1"/>
        <c:lblOffset val="100"/>
        <c:baseTimeUnit val="years"/>
      </c:dateAx>
      <c:valAx>
        <c:axId val="892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87.79</c:v>
                </c:pt>
                <c:pt idx="1">
                  <c:v>88.44</c:v>
                </c:pt>
                <c:pt idx="2">
                  <c:v>88.39</c:v>
                </c:pt>
                <c:pt idx="3">
                  <c:v>88.79</c:v>
                </c:pt>
                <c:pt idx="4">
                  <c:v>88.73</c:v>
                </c:pt>
              </c:numCache>
            </c:numRef>
          </c:val>
        </c:ser>
        <c:dLbls>
          <c:showLegendKey val="0"/>
          <c:showVal val="0"/>
          <c:showCatName val="0"/>
          <c:showSerName val="0"/>
          <c:showPercent val="0"/>
          <c:showBubbleSize val="0"/>
        </c:dLbls>
        <c:gapWidth val="150"/>
        <c:axId val="89286912"/>
        <c:axId val="893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89286912"/>
        <c:axId val="89301376"/>
      </c:lineChart>
      <c:dateAx>
        <c:axId val="89286912"/>
        <c:scaling>
          <c:orientation val="minMax"/>
        </c:scaling>
        <c:delete val="1"/>
        <c:axPos val="b"/>
        <c:numFmt formatCode="ge" sourceLinked="1"/>
        <c:majorTickMark val="none"/>
        <c:minorTickMark val="none"/>
        <c:tickLblPos val="none"/>
        <c:crossAx val="89301376"/>
        <c:crosses val="autoZero"/>
        <c:auto val="1"/>
        <c:lblOffset val="100"/>
        <c:baseTimeUnit val="years"/>
      </c:dateAx>
      <c:valAx>
        <c:axId val="893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97.24</c:v>
                </c:pt>
                <c:pt idx="1">
                  <c:v>97.72</c:v>
                </c:pt>
                <c:pt idx="2">
                  <c:v>96.63</c:v>
                </c:pt>
                <c:pt idx="3">
                  <c:v>95.84</c:v>
                </c:pt>
                <c:pt idx="4">
                  <c:v>101.95</c:v>
                </c:pt>
              </c:numCache>
            </c:numRef>
          </c:val>
        </c:ser>
        <c:dLbls>
          <c:showLegendKey val="0"/>
          <c:showVal val="0"/>
          <c:showCatName val="0"/>
          <c:showSerName val="0"/>
          <c:showPercent val="0"/>
          <c:showBubbleSize val="0"/>
        </c:dLbls>
        <c:gapWidth val="150"/>
        <c:axId val="86808448"/>
        <c:axId val="868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86808448"/>
        <c:axId val="86818816"/>
      </c:lineChart>
      <c:dateAx>
        <c:axId val="86808448"/>
        <c:scaling>
          <c:orientation val="minMax"/>
        </c:scaling>
        <c:delete val="1"/>
        <c:axPos val="b"/>
        <c:numFmt formatCode="ge" sourceLinked="1"/>
        <c:majorTickMark val="none"/>
        <c:minorTickMark val="none"/>
        <c:tickLblPos val="none"/>
        <c:crossAx val="86818816"/>
        <c:crosses val="autoZero"/>
        <c:auto val="1"/>
        <c:lblOffset val="100"/>
        <c:baseTimeUnit val="years"/>
      </c:dateAx>
      <c:valAx>
        <c:axId val="8681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8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34.78</c:v>
                </c:pt>
                <c:pt idx="1">
                  <c:v>36.270000000000003</c:v>
                </c:pt>
                <c:pt idx="2">
                  <c:v>35.71</c:v>
                </c:pt>
                <c:pt idx="3">
                  <c:v>45.42</c:v>
                </c:pt>
                <c:pt idx="4">
                  <c:v>46.28</c:v>
                </c:pt>
              </c:numCache>
            </c:numRef>
          </c:val>
        </c:ser>
        <c:dLbls>
          <c:showLegendKey val="0"/>
          <c:showVal val="0"/>
          <c:showCatName val="0"/>
          <c:showSerName val="0"/>
          <c:showPercent val="0"/>
          <c:showBubbleSize val="0"/>
        </c:dLbls>
        <c:gapWidth val="150"/>
        <c:axId val="87123456"/>
        <c:axId val="871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87123456"/>
        <c:axId val="87125376"/>
      </c:lineChart>
      <c:dateAx>
        <c:axId val="87123456"/>
        <c:scaling>
          <c:orientation val="minMax"/>
        </c:scaling>
        <c:delete val="1"/>
        <c:axPos val="b"/>
        <c:numFmt formatCode="ge" sourceLinked="1"/>
        <c:majorTickMark val="none"/>
        <c:minorTickMark val="none"/>
        <c:tickLblPos val="none"/>
        <c:crossAx val="87125376"/>
        <c:crosses val="autoZero"/>
        <c:auto val="1"/>
        <c:lblOffset val="100"/>
        <c:baseTimeUnit val="years"/>
      </c:dateAx>
      <c:valAx>
        <c:axId val="871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34.1</c:v>
                </c:pt>
                <c:pt idx="1">
                  <c:v>37.090000000000003</c:v>
                </c:pt>
                <c:pt idx="2">
                  <c:v>41.07</c:v>
                </c:pt>
                <c:pt idx="3">
                  <c:v>41.93</c:v>
                </c:pt>
                <c:pt idx="4">
                  <c:v>20.95</c:v>
                </c:pt>
              </c:numCache>
            </c:numRef>
          </c:val>
        </c:ser>
        <c:dLbls>
          <c:showLegendKey val="0"/>
          <c:showVal val="0"/>
          <c:showCatName val="0"/>
          <c:showSerName val="0"/>
          <c:showPercent val="0"/>
          <c:showBubbleSize val="0"/>
        </c:dLbls>
        <c:gapWidth val="150"/>
        <c:axId val="87835776"/>
        <c:axId val="878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87835776"/>
        <c:axId val="87837696"/>
      </c:lineChart>
      <c:dateAx>
        <c:axId val="87835776"/>
        <c:scaling>
          <c:orientation val="minMax"/>
        </c:scaling>
        <c:delete val="1"/>
        <c:axPos val="b"/>
        <c:numFmt formatCode="ge" sourceLinked="1"/>
        <c:majorTickMark val="none"/>
        <c:minorTickMark val="none"/>
        <c:tickLblPos val="none"/>
        <c:crossAx val="87837696"/>
        <c:crosses val="autoZero"/>
        <c:auto val="1"/>
        <c:lblOffset val="100"/>
        <c:baseTimeUnit val="years"/>
      </c:dateAx>
      <c:valAx>
        <c:axId val="878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64.040000000000006</c:v>
                </c:pt>
                <c:pt idx="1">
                  <c:v>65.05</c:v>
                </c:pt>
                <c:pt idx="2">
                  <c:v>75.3</c:v>
                </c:pt>
                <c:pt idx="3">
                  <c:v>81.44</c:v>
                </c:pt>
                <c:pt idx="4">
                  <c:v>78.73</c:v>
                </c:pt>
              </c:numCache>
            </c:numRef>
          </c:val>
        </c:ser>
        <c:dLbls>
          <c:showLegendKey val="0"/>
          <c:showVal val="0"/>
          <c:showCatName val="0"/>
          <c:showSerName val="0"/>
          <c:showPercent val="0"/>
          <c:showBubbleSize val="0"/>
        </c:dLbls>
        <c:gapWidth val="150"/>
        <c:axId val="88933504"/>
        <c:axId val="889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88933504"/>
        <c:axId val="88935424"/>
      </c:lineChart>
      <c:dateAx>
        <c:axId val="88933504"/>
        <c:scaling>
          <c:orientation val="minMax"/>
        </c:scaling>
        <c:delete val="1"/>
        <c:axPos val="b"/>
        <c:numFmt formatCode="ge" sourceLinked="1"/>
        <c:majorTickMark val="none"/>
        <c:minorTickMark val="none"/>
        <c:tickLblPos val="none"/>
        <c:crossAx val="88935424"/>
        <c:crosses val="autoZero"/>
        <c:auto val="1"/>
        <c:lblOffset val="100"/>
        <c:baseTimeUnit val="years"/>
      </c:dateAx>
      <c:valAx>
        <c:axId val="8893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217.2</c:v>
                </c:pt>
                <c:pt idx="1">
                  <c:v>314.23</c:v>
                </c:pt>
                <c:pt idx="2">
                  <c:v>126.16</c:v>
                </c:pt>
                <c:pt idx="3">
                  <c:v>68.08</c:v>
                </c:pt>
                <c:pt idx="4">
                  <c:v>72.37</c:v>
                </c:pt>
              </c:numCache>
            </c:numRef>
          </c:val>
        </c:ser>
        <c:dLbls>
          <c:showLegendKey val="0"/>
          <c:showVal val="0"/>
          <c:showCatName val="0"/>
          <c:showSerName val="0"/>
          <c:showPercent val="0"/>
          <c:showBubbleSize val="0"/>
        </c:dLbls>
        <c:gapWidth val="150"/>
        <c:axId val="88980096"/>
        <c:axId val="889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88980096"/>
        <c:axId val="88982272"/>
      </c:lineChart>
      <c:dateAx>
        <c:axId val="88980096"/>
        <c:scaling>
          <c:orientation val="minMax"/>
        </c:scaling>
        <c:delete val="1"/>
        <c:axPos val="b"/>
        <c:numFmt formatCode="ge" sourceLinked="1"/>
        <c:majorTickMark val="none"/>
        <c:minorTickMark val="none"/>
        <c:tickLblPos val="none"/>
        <c:crossAx val="88982272"/>
        <c:crosses val="autoZero"/>
        <c:auto val="1"/>
        <c:lblOffset val="100"/>
        <c:baseTimeUnit val="years"/>
      </c:dateAx>
      <c:valAx>
        <c:axId val="8898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950.75</c:v>
                </c:pt>
                <c:pt idx="1">
                  <c:v>876.69</c:v>
                </c:pt>
                <c:pt idx="2">
                  <c:v>829.99</c:v>
                </c:pt>
                <c:pt idx="3">
                  <c:v>777.96</c:v>
                </c:pt>
                <c:pt idx="4">
                  <c:v>723.15</c:v>
                </c:pt>
              </c:numCache>
            </c:numRef>
          </c:val>
        </c:ser>
        <c:dLbls>
          <c:showLegendKey val="0"/>
          <c:showVal val="0"/>
          <c:showCatName val="0"/>
          <c:showSerName val="0"/>
          <c:showPercent val="0"/>
          <c:showBubbleSize val="0"/>
        </c:dLbls>
        <c:gapWidth val="150"/>
        <c:axId val="88995712"/>
        <c:axId val="8901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88995712"/>
        <c:axId val="89018368"/>
      </c:lineChart>
      <c:dateAx>
        <c:axId val="88995712"/>
        <c:scaling>
          <c:orientation val="minMax"/>
        </c:scaling>
        <c:delete val="1"/>
        <c:axPos val="b"/>
        <c:numFmt formatCode="ge" sourceLinked="1"/>
        <c:majorTickMark val="none"/>
        <c:minorTickMark val="none"/>
        <c:tickLblPos val="none"/>
        <c:crossAx val="89018368"/>
        <c:crosses val="autoZero"/>
        <c:auto val="1"/>
        <c:lblOffset val="100"/>
        <c:baseTimeUnit val="years"/>
      </c:dateAx>
      <c:valAx>
        <c:axId val="8901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95.25</c:v>
                </c:pt>
                <c:pt idx="1">
                  <c:v>97.26</c:v>
                </c:pt>
                <c:pt idx="2">
                  <c:v>92.12</c:v>
                </c:pt>
                <c:pt idx="3">
                  <c:v>88.27</c:v>
                </c:pt>
                <c:pt idx="4">
                  <c:v>96.68</c:v>
                </c:pt>
              </c:numCache>
            </c:numRef>
          </c:val>
        </c:ser>
        <c:dLbls>
          <c:showLegendKey val="0"/>
          <c:showVal val="0"/>
          <c:showCatName val="0"/>
          <c:showSerName val="0"/>
          <c:showPercent val="0"/>
          <c:showBubbleSize val="0"/>
        </c:dLbls>
        <c:gapWidth val="150"/>
        <c:axId val="89055232"/>
        <c:axId val="890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89055232"/>
        <c:axId val="89057152"/>
      </c:lineChart>
      <c:dateAx>
        <c:axId val="89055232"/>
        <c:scaling>
          <c:orientation val="minMax"/>
        </c:scaling>
        <c:delete val="1"/>
        <c:axPos val="b"/>
        <c:numFmt formatCode="ge" sourceLinked="1"/>
        <c:majorTickMark val="none"/>
        <c:minorTickMark val="none"/>
        <c:tickLblPos val="none"/>
        <c:crossAx val="89057152"/>
        <c:crosses val="autoZero"/>
        <c:auto val="1"/>
        <c:lblOffset val="100"/>
        <c:baseTimeUnit val="years"/>
      </c:dateAx>
      <c:valAx>
        <c:axId val="890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145.94</c:v>
                </c:pt>
                <c:pt idx="1">
                  <c:v>149.34</c:v>
                </c:pt>
                <c:pt idx="2">
                  <c:v>157.63</c:v>
                </c:pt>
                <c:pt idx="3">
                  <c:v>165.9</c:v>
                </c:pt>
                <c:pt idx="4">
                  <c:v>151.57</c:v>
                </c:pt>
              </c:numCache>
            </c:numRef>
          </c:val>
        </c:ser>
        <c:dLbls>
          <c:showLegendKey val="0"/>
          <c:showVal val="0"/>
          <c:showCatName val="0"/>
          <c:showSerName val="0"/>
          <c:showPercent val="0"/>
          <c:showBubbleSize val="0"/>
        </c:dLbls>
        <c:gapWidth val="150"/>
        <c:axId val="89213952"/>
        <c:axId val="892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89213952"/>
        <c:axId val="89220224"/>
      </c:lineChart>
      <c:dateAx>
        <c:axId val="89213952"/>
        <c:scaling>
          <c:orientation val="minMax"/>
        </c:scaling>
        <c:delete val="1"/>
        <c:axPos val="b"/>
        <c:numFmt formatCode="ge" sourceLinked="1"/>
        <c:majorTickMark val="none"/>
        <c:minorTickMark val="none"/>
        <c:tickLblPos val="none"/>
        <c:crossAx val="89220224"/>
        <c:crosses val="autoZero"/>
        <c:auto val="1"/>
        <c:lblOffset val="100"/>
        <c:baseTimeUnit val="years"/>
      </c:dateAx>
      <c:valAx>
        <c:axId val="892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5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鳥取県　南部町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11243</v>
      </c>
      <c r="AJ8" s="56"/>
      <c r="AK8" s="56"/>
      <c r="AL8" s="56"/>
      <c r="AM8" s="56"/>
      <c r="AN8" s="56"/>
      <c r="AO8" s="56"/>
      <c r="AP8" s="57"/>
      <c r="AQ8" s="47">
        <f>データ!R6</f>
        <v>114.03</v>
      </c>
      <c r="AR8" s="47"/>
      <c r="AS8" s="47"/>
      <c r="AT8" s="47"/>
      <c r="AU8" s="47"/>
      <c r="AV8" s="47"/>
      <c r="AW8" s="47"/>
      <c r="AX8" s="47"/>
      <c r="AY8" s="47">
        <f>データ!S6</f>
        <v>98.6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52.7</v>
      </c>
      <c r="K10" s="47"/>
      <c r="L10" s="47"/>
      <c r="M10" s="47"/>
      <c r="N10" s="47"/>
      <c r="O10" s="47"/>
      <c r="P10" s="47"/>
      <c r="Q10" s="47"/>
      <c r="R10" s="47">
        <f>データ!O6</f>
        <v>99.64</v>
      </c>
      <c r="S10" s="47"/>
      <c r="T10" s="47"/>
      <c r="U10" s="47"/>
      <c r="V10" s="47"/>
      <c r="W10" s="47"/>
      <c r="X10" s="47"/>
      <c r="Y10" s="47"/>
      <c r="Z10" s="75">
        <f>データ!P6</f>
        <v>2847</v>
      </c>
      <c r="AA10" s="75"/>
      <c r="AB10" s="75"/>
      <c r="AC10" s="75"/>
      <c r="AD10" s="75"/>
      <c r="AE10" s="75"/>
      <c r="AF10" s="75"/>
      <c r="AG10" s="75"/>
      <c r="AH10" s="2"/>
      <c r="AI10" s="75">
        <f>データ!T6</f>
        <v>11174</v>
      </c>
      <c r="AJ10" s="75"/>
      <c r="AK10" s="75"/>
      <c r="AL10" s="75"/>
      <c r="AM10" s="75"/>
      <c r="AN10" s="75"/>
      <c r="AO10" s="75"/>
      <c r="AP10" s="75"/>
      <c r="AQ10" s="47">
        <f>データ!U6</f>
        <v>51.52</v>
      </c>
      <c r="AR10" s="47"/>
      <c r="AS10" s="47"/>
      <c r="AT10" s="47"/>
      <c r="AU10" s="47"/>
      <c r="AV10" s="47"/>
      <c r="AW10" s="47"/>
      <c r="AX10" s="47"/>
      <c r="AY10" s="47">
        <f>データ!V6</f>
        <v>216.89</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84"/>
      <c r="BM34" s="85"/>
      <c r="BN34" s="85"/>
      <c r="BO34" s="85"/>
      <c r="BP34" s="85"/>
      <c r="BQ34" s="85"/>
      <c r="BR34" s="85"/>
      <c r="BS34" s="85"/>
      <c r="BT34" s="85"/>
      <c r="BU34" s="85"/>
      <c r="BV34" s="85"/>
      <c r="BW34" s="85"/>
      <c r="BX34" s="85"/>
      <c r="BY34" s="85"/>
      <c r="BZ34" s="86"/>
    </row>
    <row r="35" spans="1:78"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84"/>
      <c r="BM56" s="85"/>
      <c r="BN56" s="85"/>
      <c r="BO56" s="85"/>
      <c r="BP56" s="85"/>
      <c r="BQ56" s="85"/>
      <c r="BR56" s="85"/>
      <c r="BS56" s="85"/>
      <c r="BT56" s="85"/>
      <c r="BU56" s="85"/>
      <c r="BV56" s="85"/>
      <c r="BW56" s="85"/>
      <c r="BX56" s="85"/>
      <c r="BY56" s="85"/>
      <c r="BZ56" s="86"/>
    </row>
    <row r="57" spans="1:78"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313891</v>
      </c>
      <c r="D6" s="31">
        <f t="shared" si="3"/>
        <v>46</v>
      </c>
      <c r="E6" s="31">
        <f t="shared" si="3"/>
        <v>1</v>
      </c>
      <c r="F6" s="31">
        <f t="shared" si="3"/>
        <v>0</v>
      </c>
      <c r="G6" s="31">
        <f t="shared" si="3"/>
        <v>1</v>
      </c>
      <c r="H6" s="31" t="str">
        <f t="shared" si="3"/>
        <v>鳥取県　南部町</v>
      </c>
      <c r="I6" s="31" t="str">
        <f t="shared" si="3"/>
        <v>法適用</v>
      </c>
      <c r="J6" s="31" t="str">
        <f t="shared" si="3"/>
        <v>水道事業</v>
      </c>
      <c r="K6" s="31" t="str">
        <f t="shared" si="3"/>
        <v>末端給水事業</v>
      </c>
      <c r="L6" s="31" t="str">
        <f t="shared" si="3"/>
        <v>A7</v>
      </c>
      <c r="M6" s="32" t="str">
        <f t="shared" si="3"/>
        <v>-</v>
      </c>
      <c r="N6" s="32">
        <f t="shared" si="3"/>
        <v>52.7</v>
      </c>
      <c r="O6" s="32">
        <f t="shared" si="3"/>
        <v>99.64</v>
      </c>
      <c r="P6" s="32">
        <f t="shared" si="3"/>
        <v>2847</v>
      </c>
      <c r="Q6" s="32">
        <f t="shared" si="3"/>
        <v>11243</v>
      </c>
      <c r="R6" s="32">
        <f t="shared" si="3"/>
        <v>114.03</v>
      </c>
      <c r="S6" s="32">
        <f t="shared" si="3"/>
        <v>98.6</v>
      </c>
      <c r="T6" s="32">
        <f t="shared" si="3"/>
        <v>11174</v>
      </c>
      <c r="U6" s="32">
        <f t="shared" si="3"/>
        <v>51.52</v>
      </c>
      <c r="V6" s="32">
        <f t="shared" si="3"/>
        <v>216.89</v>
      </c>
      <c r="W6" s="33">
        <f>IF(W7="",NA(),W7)</f>
        <v>97.24</v>
      </c>
      <c r="X6" s="33">
        <f t="shared" ref="X6:AF6" si="4">IF(X7="",NA(),X7)</f>
        <v>97.72</v>
      </c>
      <c r="Y6" s="33">
        <f t="shared" si="4"/>
        <v>96.63</v>
      </c>
      <c r="Z6" s="33">
        <f t="shared" si="4"/>
        <v>95.84</v>
      </c>
      <c r="AA6" s="33">
        <f t="shared" si="4"/>
        <v>101.95</v>
      </c>
      <c r="AB6" s="33">
        <f t="shared" si="4"/>
        <v>109.08</v>
      </c>
      <c r="AC6" s="33">
        <f t="shared" si="4"/>
        <v>108.33</v>
      </c>
      <c r="AD6" s="33">
        <f t="shared" si="4"/>
        <v>107.95</v>
      </c>
      <c r="AE6" s="33">
        <f t="shared" si="4"/>
        <v>109.49</v>
      </c>
      <c r="AF6" s="33">
        <f t="shared" si="4"/>
        <v>111.06</v>
      </c>
      <c r="AG6" s="32" t="str">
        <f>IF(AG7="","",IF(AG7="-","【-】","【"&amp;SUBSTITUTE(TEXT(AG7,"#,##0.00"),"-","△")&amp;"】"))</f>
        <v>【113.56】</v>
      </c>
      <c r="AH6" s="33">
        <f>IF(AH7="",NA(),AH7)</f>
        <v>64.040000000000006</v>
      </c>
      <c r="AI6" s="33">
        <f t="shared" ref="AI6:AQ6" si="5">IF(AI7="",NA(),AI7)</f>
        <v>65.05</v>
      </c>
      <c r="AJ6" s="33">
        <f t="shared" si="5"/>
        <v>75.3</v>
      </c>
      <c r="AK6" s="33">
        <f t="shared" si="5"/>
        <v>81.44</v>
      </c>
      <c r="AL6" s="33">
        <f t="shared" si="5"/>
        <v>78.73</v>
      </c>
      <c r="AM6" s="33">
        <f t="shared" si="5"/>
        <v>16.09</v>
      </c>
      <c r="AN6" s="33">
        <f t="shared" si="5"/>
        <v>15.69</v>
      </c>
      <c r="AO6" s="33">
        <f t="shared" si="5"/>
        <v>13.47</v>
      </c>
      <c r="AP6" s="33">
        <f t="shared" si="5"/>
        <v>9.49</v>
      </c>
      <c r="AQ6" s="33">
        <f t="shared" si="5"/>
        <v>9.35</v>
      </c>
      <c r="AR6" s="32" t="str">
        <f>IF(AR7="","",IF(AR7="-","【-】","【"&amp;SUBSTITUTE(TEXT(AR7,"#,##0.00"),"-","△")&amp;"】"))</f>
        <v>【0.87】</v>
      </c>
      <c r="AS6" s="33">
        <f>IF(AS7="",NA(),AS7)</f>
        <v>217.2</v>
      </c>
      <c r="AT6" s="33">
        <f t="shared" ref="AT6:BB6" si="6">IF(AT7="",NA(),AT7)</f>
        <v>314.23</v>
      </c>
      <c r="AU6" s="33">
        <f t="shared" si="6"/>
        <v>126.16</v>
      </c>
      <c r="AV6" s="33">
        <f t="shared" si="6"/>
        <v>68.08</v>
      </c>
      <c r="AW6" s="33">
        <f t="shared" si="6"/>
        <v>72.37</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950.75</v>
      </c>
      <c r="BE6" s="33">
        <f t="shared" ref="BE6:BM6" si="7">IF(BE7="",NA(),BE7)</f>
        <v>876.69</v>
      </c>
      <c r="BF6" s="33">
        <f t="shared" si="7"/>
        <v>829.99</v>
      </c>
      <c r="BG6" s="33">
        <f t="shared" si="7"/>
        <v>777.96</v>
      </c>
      <c r="BH6" s="33">
        <f t="shared" si="7"/>
        <v>723.15</v>
      </c>
      <c r="BI6" s="33">
        <f t="shared" si="7"/>
        <v>474.06</v>
      </c>
      <c r="BJ6" s="33">
        <f t="shared" si="7"/>
        <v>458</v>
      </c>
      <c r="BK6" s="33">
        <f t="shared" si="7"/>
        <v>443.13</v>
      </c>
      <c r="BL6" s="33">
        <f t="shared" si="7"/>
        <v>442.54</v>
      </c>
      <c r="BM6" s="33">
        <f t="shared" si="7"/>
        <v>431</v>
      </c>
      <c r="BN6" s="32" t="str">
        <f>IF(BN7="","",IF(BN7="-","【-】","【"&amp;SUBSTITUTE(TEXT(BN7,"#,##0.00"),"-","△")&amp;"】"))</f>
        <v>【276.38】</v>
      </c>
      <c r="BO6" s="33">
        <f>IF(BO7="",NA(),BO7)</f>
        <v>95.25</v>
      </c>
      <c r="BP6" s="33">
        <f t="shared" ref="BP6:BX6" si="8">IF(BP7="",NA(),BP7)</f>
        <v>97.26</v>
      </c>
      <c r="BQ6" s="33">
        <f t="shared" si="8"/>
        <v>92.12</v>
      </c>
      <c r="BR6" s="33">
        <f t="shared" si="8"/>
        <v>88.27</v>
      </c>
      <c r="BS6" s="33">
        <f t="shared" si="8"/>
        <v>96.68</v>
      </c>
      <c r="BT6" s="33">
        <f t="shared" si="8"/>
        <v>96.62</v>
      </c>
      <c r="BU6" s="33">
        <f t="shared" si="8"/>
        <v>96.27</v>
      </c>
      <c r="BV6" s="33">
        <f t="shared" si="8"/>
        <v>95.4</v>
      </c>
      <c r="BW6" s="33">
        <f t="shared" si="8"/>
        <v>98.6</v>
      </c>
      <c r="BX6" s="33">
        <f t="shared" si="8"/>
        <v>100.82</v>
      </c>
      <c r="BY6" s="32" t="str">
        <f>IF(BY7="","",IF(BY7="-","【-】","【"&amp;SUBSTITUTE(TEXT(BY7,"#,##0.00"),"-","△")&amp;"】"))</f>
        <v>【104.99】</v>
      </c>
      <c r="BZ6" s="33">
        <f>IF(BZ7="",NA(),BZ7)</f>
        <v>145.94</v>
      </c>
      <c r="CA6" s="33">
        <f t="shared" ref="CA6:CI6" si="9">IF(CA7="",NA(),CA7)</f>
        <v>149.34</v>
      </c>
      <c r="CB6" s="33">
        <f t="shared" si="9"/>
        <v>157.63</v>
      </c>
      <c r="CC6" s="33">
        <f t="shared" si="9"/>
        <v>165.9</v>
      </c>
      <c r="CD6" s="33">
        <f t="shared" si="9"/>
        <v>151.57</v>
      </c>
      <c r="CE6" s="33">
        <f t="shared" si="9"/>
        <v>184.53</v>
      </c>
      <c r="CF6" s="33">
        <f t="shared" si="9"/>
        <v>186.94</v>
      </c>
      <c r="CG6" s="33">
        <f t="shared" si="9"/>
        <v>186.15</v>
      </c>
      <c r="CH6" s="33">
        <f t="shared" si="9"/>
        <v>181.67</v>
      </c>
      <c r="CI6" s="33">
        <f t="shared" si="9"/>
        <v>179.55</v>
      </c>
      <c r="CJ6" s="32" t="str">
        <f>IF(CJ7="","",IF(CJ7="-","【-】","【"&amp;SUBSTITUTE(TEXT(CJ7,"#,##0.00"),"-","△")&amp;"】"))</f>
        <v>【163.72】</v>
      </c>
      <c r="CK6" s="33">
        <f>IF(CK7="",NA(),CK7)</f>
        <v>54.98</v>
      </c>
      <c r="CL6" s="33">
        <f t="shared" ref="CL6:CT6" si="10">IF(CL7="",NA(),CL7)</f>
        <v>53.68</v>
      </c>
      <c r="CM6" s="33">
        <f t="shared" si="10"/>
        <v>53.11</v>
      </c>
      <c r="CN6" s="33">
        <f t="shared" si="10"/>
        <v>52.17</v>
      </c>
      <c r="CO6" s="33">
        <f t="shared" si="10"/>
        <v>47.97</v>
      </c>
      <c r="CP6" s="33">
        <f t="shared" si="10"/>
        <v>52.9</v>
      </c>
      <c r="CQ6" s="33">
        <f t="shared" si="10"/>
        <v>54.51</v>
      </c>
      <c r="CR6" s="33">
        <f t="shared" si="10"/>
        <v>54.47</v>
      </c>
      <c r="CS6" s="33">
        <f t="shared" si="10"/>
        <v>53.61</v>
      </c>
      <c r="CT6" s="33">
        <f t="shared" si="10"/>
        <v>53.52</v>
      </c>
      <c r="CU6" s="32" t="str">
        <f>IF(CU7="","",IF(CU7="-","【-】","【"&amp;SUBSTITUTE(TEXT(CU7,"#,##0.00"),"-","△")&amp;"】"))</f>
        <v>【59.76】</v>
      </c>
      <c r="CV6" s="33">
        <f>IF(CV7="",NA(),CV7)</f>
        <v>87.79</v>
      </c>
      <c r="CW6" s="33">
        <f t="shared" ref="CW6:DE6" si="11">IF(CW7="",NA(),CW7)</f>
        <v>88.44</v>
      </c>
      <c r="CX6" s="33">
        <f t="shared" si="11"/>
        <v>88.39</v>
      </c>
      <c r="CY6" s="33">
        <f t="shared" si="11"/>
        <v>88.79</v>
      </c>
      <c r="CZ6" s="33">
        <f t="shared" si="11"/>
        <v>88.73</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34.78</v>
      </c>
      <c r="DH6" s="33">
        <f t="shared" ref="DH6:DP6" si="12">IF(DH7="",NA(),DH7)</f>
        <v>36.270000000000003</v>
      </c>
      <c r="DI6" s="33">
        <f t="shared" si="12"/>
        <v>35.71</v>
      </c>
      <c r="DJ6" s="33">
        <f t="shared" si="12"/>
        <v>45.42</v>
      </c>
      <c r="DK6" s="33">
        <f t="shared" si="12"/>
        <v>46.28</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34.1</v>
      </c>
      <c r="DS6" s="33">
        <f t="shared" ref="DS6:EA6" si="13">IF(DS7="",NA(),DS7)</f>
        <v>37.090000000000003</v>
      </c>
      <c r="DT6" s="33">
        <f t="shared" si="13"/>
        <v>41.07</v>
      </c>
      <c r="DU6" s="33">
        <f t="shared" si="13"/>
        <v>41.93</v>
      </c>
      <c r="DV6" s="33">
        <f t="shared" si="13"/>
        <v>20.95</v>
      </c>
      <c r="DW6" s="33">
        <f t="shared" si="13"/>
        <v>7.9</v>
      </c>
      <c r="DX6" s="33">
        <f t="shared" si="13"/>
        <v>8.2200000000000006</v>
      </c>
      <c r="DY6" s="33">
        <f t="shared" si="13"/>
        <v>9.43</v>
      </c>
      <c r="DZ6" s="33">
        <f t="shared" si="13"/>
        <v>10.029999999999999</v>
      </c>
      <c r="EA6" s="33">
        <f t="shared" si="13"/>
        <v>7.26</v>
      </c>
      <c r="EB6" s="32" t="str">
        <f>IF(EB7="","",IF(EB7="-","【-】","【"&amp;SUBSTITUTE(TEXT(EB7,"#,##0.00"),"-","△")&amp;"】"))</f>
        <v>【13.18】</v>
      </c>
      <c r="EC6" s="32">
        <f>IF(EC7="",NA(),EC7)</f>
        <v>0</v>
      </c>
      <c r="ED6" s="32">
        <f t="shared" ref="ED6:EL6" si="14">IF(ED7="",NA(),ED7)</f>
        <v>0</v>
      </c>
      <c r="EE6" s="32">
        <f t="shared" si="14"/>
        <v>0</v>
      </c>
      <c r="EF6" s="32">
        <f t="shared" si="14"/>
        <v>0</v>
      </c>
      <c r="EG6" s="32">
        <f t="shared" si="14"/>
        <v>0</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313891</v>
      </c>
      <c r="D7" s="35">
        <v>46</v>
      </c>
      <c r="E7" s="35">
        <v>1</v>
      </c>
      <c r="F7" s="35">
        <v>0</v>
      </c>
      <c r="G7" s="35">
        <v>1</v>
      </c>
      <c r="H7" s="35" t="s">
        <v>93</v>
      </c>
      <c r="I7" s="35" t="s">
        <v>94</v>
      </c>
      <c r="J7" s="35" t="s">
        <v>95</v>
      </c>
      <c r="K7" s="35" t="s">
        <v>96</v>
      </c>
      <c r="L7" s="35" t="s">
        <v>97</v>
      </c>
      <c r="M7" s="36" t="s">
        <v>98</v>
      </c>
      <c r="N7" s="36">
        <v>52.7</v>
      </c>
      <c r="O7" s="36">
        <v>99.64</v>
      </c>
      <c r="P7" s="36">
        <v>2847</v>
      </c>
      <c r="Q7" s="36">
        <v>11243</v>
      </c>
      <c r="R7" s="36">
        <v>114.03</v>
      </c>
      <c r="S7" s="36">
        <v>98.6</v>
      </c>
      <c r="T7" s="36">
        <v>11174</v>
      </c>
      <c r="U7" s="36">
        <v>51.52</v>
      </c>
      <c r="V7" s="36">
        <v>216.89</v>
      </c>
      <c r="W7" s="36">
        <v>97.24</v>
      </c>
      <c r="X7" s="36">
        <v>97.72</v>
      </c>
      <c r="Y7" s="36">
        <v>96.63</v>
      </c>
      <c r="Z7" s="36">
        <v>95.84</v>
      </c>
      <c r="AA7" s="36">
        <v>101.95</v>
      </c>
      <c r="AB7" s="36">
        <v>109.08</v>
      </c>
      <c r="AC7" s="36">
        <v>108.33</v>
      </c>
      <c r="AD7" s="36">
        <v>107.95</v>
      </c>
      <c r="AE7" s="36">
        <v>109.49</v>
      </c>
      <c r="AF7" s="36">
        <v>111.06</v>
      </c>
      <c r="AG7" s="36">
        <v>113.56</v>
      </c>
      <c r="AH7" s="36">
        <v>64.040000000000006</v>
      </c>
      <c r="AI7" s="36">
        <v>65.05</v>
      </c>
      <c r="AJ7" s="36">
        <v>75.3</v>
      </c>
      <c r="AK7" s="36">
        <v>81.44</v>
      </c>
      <c r="AL7" s="36">
        <v>78.73</v>
      </c>
      <c r="AM7" s="36">
        <v>16.09</v>
      </c>
      <c r="AN7" s="36">
        <v>15.69</v>
      </c>
      <c r="AO7" s="36">
        <v>13.47</v>
      </c>
      <c r="AP7" s="36">
        <v>9.49</v>
      </c>
      <c r="AQ7" s="36">
        <v>9.35</v>
      </c>
      <c r="AR7" s="36">
        <v>0.87</v>
      </c>
      <c r="AS7" s="36">
        <v>217.2</v>
      </c>
      <c r="AT7" s="36">
        <v>314.23</v>
      </c>
      <c r="AU7" s="36">
        <v>126.16</v>
      </c>
      <c r="AV7" s="36">
        <v>68.08</v>
      </c>
      <c r="AW7" s="36">
        <v>72.37</v>
      </c>
      <c r="AX7" s="36">
        <v>1128.25</v>
      </c>
      <c r="AY7" s="36">
        <v>1159.4100000000001</v>
      </c>
      <c r="AZ7" s="36">
        <v>1081.23</v>
      </c>
      <c r="BA7" s="36">
        <v>406.37</v>
      </c>
      <c r="BB7" s="36">
        <v>398.29</v>
      </c>
      <c r="BC7" s="36">
        <v>262.74</v>
      </c>
      <c r="BD7" s="36">
        <v>950.75</v>
      </c>
      <c r="BE7" s="36">
        <v>876.69</v>
      </c>
      <c r="BF7" s="36">
        <v>829.99</v>
      </c>
      <c r="BG7" s="36">
        <v>777.96</v>
      </c>
      <c r="BH7" s="36">
        <v>723.15</v>
      </c>
      <c r="BI7" s="36">
        <v>474.06</v>
      </c>
      <c r="BJ7" s="36">
        <v>458</v>
      </c>
      <c r="BK7" s="36">
        <v>443.13</v>
      </c>
      <c r="BL7" s="36">
        <v>442.54</v>
      </c>
      <c r="BM7" s="36">
        <v>431</v>
      </c>
      <c r="BN7" s="36">
        <v>276.38</v>
      </c>
      <c r="BO7" s="36">
        <v>95.25</v>
      </c>
      <c r="BP7" s="36">
        <v>97.26</v>
      </c>
      <c r="BQ7" s="36">
        <v>92.12</v>
      </c>
      <c r="BR7" s="36">
        <v>88.27</v>
      </c>
      <c r="BS7" s="36">
        <v>96.68</v>
      </c>
      <c r="BT7" s="36">
        <v>96.62</v>
      </c>
      <c r="BU7" s="36">
        <v>96.27</v>
      </c>
      <c r="BV7" s="36">
        <v>95.4</v>
      </c>
      <c r="BW7" s="36">
        <v>98.6</v>
      </c>
      <c r="BX7" s="36">
        <v>100.82</v>
      </c>
      <c r="BY7" s="36">
        <v>104.99</v>
      </c>
      <c r="BZ7" s="36">
        <v>145.94</v>
      </c>
      <c r="CA7" s="36">
        <v>149.34</v>
      </c>
      <c r="CB7" s="36">
        <v>157.63</v>
      </c>
      <c r="CC7" s="36">
        <v>165.9</v>
      </c>
      <c r="CD7" s="36">
        <v>151.57</v>
      </c>
      <c r="CE7" s="36">
        <v>184.53</v>
      </c>
      <c r="CF7" s="36">
        <v>186.94</v>
      </c>
      <c r="CG7" s="36">
        <v>186.15</v>
      </c>
      <c r="CH7" s="36">
        <v>181.67</v>
      </c>
      <c r="CI7" s="36">
        <v>179.55</v>
      </c>
      <c r="CJ7" s="36">
        <v>163.72</v>
      </c>
      <c r="CK7" s="36">
        <v>54.98</v>
      </c>
      <c r="CL7" s="36">
        <v>53.68</v>
      </c>
      <c r="CM7" s="36">
        <v>53.11</v>
      </c>
      <c r="CN7" s="36">
        <v>52.17</v>
      </c>
      <c r="CO7" s="36">
        <v>47.97</v>
      </c>
      <c r="CP7" s="36">
        <v>52.9</v>
      </c>
      <c r="CQ7" s="36">
        <v>54.51</v>
      </c>
      <c r="CR7" s="36">
        <v>54.47</v>
      </c>
      <c r="CS7" s="36">
        <v>53.61</v>
      </c>
      <c r="CT7" s="36">
        <v>53.52</v>
      </c>
      <c r="CU7" s="36">
        <v>59.76</v>
      </c>
      <c r="CV7" s="36">
        <v>87.79</v>
      </c>
      <c r="CW7" s="36">
        <v>88.44</v>
      </c>
      <c r="CX7" s="36">
        <v>88.39</v>
      </c>
      <c r="CY7" s="36">
        <v>88.79</v>
      </c>
      <c r="CZ7" s="36">
        <v>88.73</v>
      </c>
      <c r="DA7" s="36">
        <v>81.63</v>
      </c>
      <c r="DB7" s="36">
        <v>81.790000000000006</v>
      </c>
      <c r="DC7" s="36">
        <v>81.459999999999994</v>
      </c>
      <c r="DD7" s="36">
        <v>81.31</v>
      </c>
      <c r="DE7" s="36">
        <v>81.459999999999994</v>
      </c>
      <c r="DF7" s="36">
        <v>89.95</v>
      </c>
      <c r="DG7" s="36">
        <v>34.78</v>
      </c>
      <c r="DH7" s="36">
        <v>36.270000000000003</v>
      </c>
      <c r="DI7" s="36">
        <v>35.71</v>
      </c>
      <c r="DJ7" s="36">
        <v>45.42</v>
      </c>
      <c r="DK7" s="36">
        <v>46.28</v>
      </c>
      <c r="DL7" s="36">
        <v>37.25</v>
      </c>
      <c r="DM7" s="36">
        <v>37.799999999999997</v>
      </c>
      <c r="DN7" s="36">
        <v>38.520000000000003</v>
      </c>
      <c r="DO7" s="36">
        <v>46.67</v>
      </c>
      <c r="DP7" s="36">
        <v>47.7</v>
      </c>
      <c r="DQ7" s="36">
        <v>47.18</v>
      </c>
      <c r="DR7" s="36">
        <v>34.1</v>
      </c>
      <c r="DS7" s="36">
        <v>37.090000000000003</v>
      </c>
      <c r="DT7" s="36">
        <v>41.07</v>
      </c>
      <c r="DU7" s="36">
        <v>41.93</v>
      </c>
      <c r="DV7" s="36">
        <v>20.95</v>
      </c>
      <c r="DW7" s="36">
        <v>7.9</v>
      </c>
      <c r="DX7" s="36">
        <v>8.2200000000000006</v>
      </c>
      <c r="DY7" s="36">
        <v>9.43</v>
      </c>
      <c r="DZ7" s="36">
        <v>10.029999999999999</v>
      </c>
      <c r="EA7" s="36">
        <v>7.26</v>
      </c>
      <c r="EB7" s="36">
        <v>13.18</v>
      </c>
      <c r="EC7" s="36">
        <v>0</v>
      </c>
      <c r="ED7" s="36">
        <v>0</v>
      </c>
      <c r="EE7" s="36">
        <v>0</v>
      </c>
      <c r="EF7" s="36">
        <v>0</v>
      </c>
      <c r="EG7" s="36">
        <v>0</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2017-02-01T08:46:39Z</dcterms:created>
  <dcterms:modified xsi:type="dcterms:W3CDTF">2017-02-03T00:50:57Z</dcterms:modified>
  <cp:category/>
</cp:coreProperties>
</file>