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649" lockStructure="1"/>
  <bookViews>
    <workbookView xWindow="240" yWindow="75" windowWidth="14940" windowHeight="7860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S6" i="5"/>
  <c r="AT8" i="4" s="1"/>
  <c r="R6" i="5"/>
  <c r="Q6" i="5"/>
  <c r="P6" i="5"/>
  <c r="O6" i="5"/>
  <c r="P10" i="4" s="1"/>
  <c r="N6" i="5"/>
  <c r="M6" i="5"/>
  <c r="L6" i="5"/>
  <c r="K6" i="5"/>
  <c r="P8" i="4" s="1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W10" i="4"/>
  <c r="I10" i="4"/>
  <c r="B10" i="4"/>
  <c r="BB8" i="4"/>
  <c r="AL8" i="4"/>
  <c r="W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<sst xmlns="http://schemas.openxmlformats.org/spreadsheetml/2006/main" count="231" uniqueCount="111">
  <si>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</si>
  <si>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</si>
  <si>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</si>
  <si>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</si>
  <si>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</si>
  <si>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</si>
  <si>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</si>
  <si>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</si>
  <si>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</si>
  <si>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</si>
  <si>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</si>
  <si>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</si>
  <si>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</si>
  <si>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</si>
  <si>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</si>
  <si>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</si>
  <si>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</si>
  <si>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</si>
  <si>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</si>
  <si>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</si>
  <si>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</si>
  <si>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</si>
  <si>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</si>
  <si>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</si>
  <si>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</si>
  <si>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</si>
  <si>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</si>
  <si>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</si>
  <si>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</si>
  <si>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</si>
  <si>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</si>
  <si>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</si>
  <si>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</si>
  <si>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</si>
  <si>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</si>
  <si>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</si>
  <si>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</si>
  <si>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</si>
  <si>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</si>
  <si>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</si>
  <si>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</si>
  <si>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</si>
  <si>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</si>
  <si>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</si>
  <si>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</si>
  <si>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</si>
  <si>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</si>
  <si>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</si>
  <si>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</si>
  <si>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</si>
  <si>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</si>
  <si>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</si>
  <si>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</si>
  <si>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</si>
  <si>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</si>
  <si>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</si>
  <si>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</si>
  <si>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</si>
  <si>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</si>
  <si>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</si>
  <si>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</si>
  <si>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</si>
  <si>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</si>
  <si>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</si>
  <si>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</si>
  <si>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</si>
  <si>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</si>
  <si>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</si>
  <si>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</si>
  <si>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</si>
  <si>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</si>
  <si>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</si>
  <si>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</si>
  <si>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</si>
  <si>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</si>
  <si>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</si>
  <si>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</si>
  <si>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</si>
  <si>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</si>
  <si>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</si>
  <si>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</si>
  <si>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</si>
  <si>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</si>
  <si>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</si>
  <si>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</si>
  <si>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</si>
  <si>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</si>
  <si>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</si>
  <si>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</si>
  <si>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</si>
  <si>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</si>
  <si>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</si>
  <si>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</si>
  <si>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</si>
  <si>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</si>
  <si>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</si>
  <si>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鳥取県　北栄町</t>
  </si>
  <si>
    <t>法非適用</t>
  </si>
  <si>
    <t>下水道事業</t>
  </si>
  <si>
    <t>個別排水処理</t>
  </si>
  <si>
    <t>L3</t>
  </si>
  <si>
    <t>該当数値なし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</si>
  <si>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</si>
  <si>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</si>
  <si>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</si>
  <si>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</si>
  <si>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</si>
  <si>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</si>
  <si>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北栄町の個別排水処理事業は、特定環境保全公共下水道事業から除外された地域で、特定地域生活排水処理事業を補完するために実施したものです。設置基数が少く経営の健全性・効率性については、類似団体と比較できません。</t>
    <rPh sb="4" eb="6">
      <t>コベツ</t>
    </rPh>
    <rPh sb="6" eb="8">
      <t>ハイスイ</t>
    </rPh>
    <rPh sb="8" eb="10">
      <t>ショリ</t>
    </rPh>
    <rPh sb="10" eb="12">
      <t>ジギョウ</t>
    </rPh>
    <rPh sb="14" eb="16">
      <t>トクテイ</t>
    </rPh>
    <rPh sb="16" eb="18">
      <t>カンキョウ</t>
    </rPh>
    <rPh sb="18" eb="20">
      <t>ホゼン</t>
    </rPh>
    <rPh sb="20" eb="22">
      <t>コウキョウ</t>
    </rPh>
    <rPh sb="22" eb="24">
      <t>ゲスイ</t>
    </rPh>
    <rPh sb="24" eb="25">
      <t>ドウ</t>
    </rPh>
    <rPh sb="25" eb="27">
      <t>ジギョウ</t>
    </rPh>
    <rPh sb="29" eb="31">
      <t>ジョガイ</t>
    </rPh>
    <rPh sb="34" eb="36">
      <t>チイキ</t>
    </rPh>
    <rPh sb="38" eb="40">
      <t>トクテイ</t>
    </rPh>
    <rPh sb="40" eb="42">
      <t>チイキ</t>
    </rPh>
    <rPh sb="42" eb="44">
      <t>セイカツ</t>
    </rPh>
    <rPh sb="44" eb="46">
      <t>ハイスイ</t>
    </rPh>
    <rPh sb="46" eb="48">
      <t>ショリ</t>
    </rPh>
    <rPh sb="48" eb="50">
      <t>ジギョウ</t>
    </rPh>
    <rPh sb="51" eb="53">
      <t>ホカン</t>
    </rPh>
    <rPh sb="58" eb="60">
      <t>ジッシ</t>
    </rPh>
    <rPh sb="67" eb="69">
      <t>セッチ</t>
    </rPh>
    <rPh sb="69" eb="71">
      <t>キスウ</t>
    </rPh>
    <rPh sb="72" eb="73">
      <t>スク</t>
    </rPh>
    <rPh sb="74" eb="76">
      <t>ケイエイ</t>
    </rPh>
    <rPh sb="77" eb="80">
      <t>ケンゼンセイ</t>
    </rPh>
    <rPh sb="81" eb="84">
      <t>コウリツセイ</t>
    </rPh>
    <rPh sb="90" eb="92">
      <t>ルイジ</t>
    </rPh>
    <rPh sb="92" eb="94">
      <t>ダンタイ</t>
    </rPh>
    <rPh sb="95" eb="97">
      <t>ヒカク</t>
    </rPh>
    <phoneticPr fontId="4"/>
  </si>
  <si>
    <t>平成20年に設置し7年を経過しています。合併浄化槽の耐用年数は30年のため、老朽化には至っていません。</t>
    <rPh sb="0" eb="2">
      <t>ヘイセイ</t>
    </rPh>
    <rPh sb="4" eb="5">
      <t>ネン</t>
    </rPh>
    <rPh sb="6" eb="8">
      <t>セッチ</t>
    </rPh>
    <rPh sb="10" eb="11">
      <t>ネン</t>
    </rPh>
    <rPh sb="12" eb="14">
      <t>ケイカ</t>
    </rPh>
    <rPh sb="20" eb="22">
      <t>ガッペイ</t>
    </rPh>
    <rPh sb="22" eb="25">
      <t>ジョウカソウ</t>
    </rPh>
    <rPh sb="26" eb="28">
      <t>タイヨウ</t>
    </rPh>
    <rPh sb="28" eb="30">
      <t>ネンスウ</t>
    </rPh>
    <rPh sb="33" eb="34">
      <t>ネン</t>
    </rPh>
    <rPh sb="38" eb="41">
      <t>ロウキュウカ</t>
    </rPh>
    <rPh sb="43" eb="44">
      <t>イタ</t>
    </rPh>
    <phoneticPr fontId="4"/>
  </si>
  <si>
    <t>現在、維持管理が主体事業となっているため、経営上に大きな問題はありません。しかしながら、老朽化による更新業務が発生した場合、財源的に厳しいことが明白であり、事業存続が困難となることが想定されます。</t>
    <rPh sb="0" eb="2">
      <t>ゲンザイ</t>
    </rPh>
    <rPh sb="3" eb="5">
      <t>イジ</t>
    </rPh>
    <rPh sb="5" eb="7">
      <t>カンリ</t>
    </rPh>
    <rPh sb="8" eb="10">
      <t>シュタイ</t>
    </rPh>
    <rPh sb="10" eb="12">
      <t>ジギョウ</t>
    </rPh>
    <rPh sb="21" eb="23">
      <t>ケイエイ</t>
    </rPh>
    <rPh sb="23" eb="24">
      <t>ジョウ</t>
    </rPh>
    <rPh sb="25" eb="26">
      <t>オオ</t>
    </rPh>
    <rPh sb="28" eb="30">
      <t>モンダイ</t>
    </rPh>
    <rPh sb="44" eb="47">
      <t>ロウキュウカ</t>
    </rPh>
    <rPh sb="50" eb="52">
      <t>コウシン</t>
    </rPh>
    <rPh sb="52" eb="54">
      <t>ギョウム</t>
    </rPh>
    <rPh sb="55" eb="57">
      <t>ハッセイ</t>
    </rPh>
    <rPh sb="59" eb="61">
      <t>バアイ</t>
    </rPh>
    <rPh sb="62" eb="65">
      <t>ザイゲンテキ</t>
    </rPh>
    <rPh sb="66" eb="67">
      <t>キビ</t>
    </rPh>
    <rPh sb="72" eb="74">
      <t>メイハク</t>
    </rPh>
    <rPh sb="78" eb="80">
      <t>ジギョウ</t>
    </rPh>
    <rPh sb="80" eb="82">
      <t>ソンゾク</t>
    </rPh>
    <rPh sb="83" eb="85">
      <t>コンナン</t>
    </rPh>
    <rPh sb="91" eb="93">
      <t>ソウテイ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</si>
</sst>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060992"/>
        <c:axId val="94397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060992"/>
        <c:axId val="94397952"/>
      </c:lineChart>
      <c:dateAx>
        <c:axId val="85060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4397952"/>
        <c:crosses val="autoZero"/>
        <c:auto val="1"/>
        <c:lblOffset val="100"/>
        <c:baseTimeUnit val="years"/>
      </c:dateAx>
      <c:valAx>
        <c:axId val="94397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5060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98.48</c:v>
                </c:pt>
                <c:pt idx="4">
                  <c:v>98.92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436352"/>
        <c:axId val="1083403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436352"/>
        <c:axId val="108340352"/>
      </c:lineChart>
      <c:dateAx>
        <c:axId val="944363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8340352"/>
        <c:crosses val="autoZero"/>
        <c:auto val="1"/>
        <c:lblOffset val="100"/>
        <c:baseTimeUnit val="years"/>
      </c:dateAx>
      <c:valAx>
        <c:axId val="1083403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44363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354176"/>
        <c:axId val="1083850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354176"/>
        <c:axId val="108385024"/>
      </c:lineChart>
      <c:dateAx>
        <c:axId val="1083541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8385024"/>
        <c:crosses val="autoZero"/>
        <c:auto val="1"/>
        <c:lblOffset val="100"/>
        <c:baseTimeUnit val="years"/>
      </c:dateAx>
      <c:valAx>
        <c:axId val="108385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83541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658112"/>
        <c:axId val="10966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658112"/>
        <c:axId val="109660032"/>
      </c:lineChart>
      <c:dateAx>
        <c:axId val="109658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9660032"/>
        <c:crosses val="autoZero"/>
        <c:auto val="1"/>
        <c:lblOffset val="100"/>
        <c:baseTimeUnit val="years"/>
      </c:dateAx>
      <c:valAx>
        <c:axId val="10966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9658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681280"/>
        <c:axId val="1096875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681280"/>
        <c:axId val="109687552"/>
      </c:lineChart>
      <c:dateAx>
        <c:axId val="1096812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9687552"/>
        <c:crosses val="autoZero"/>
        <c:auto val="1"/>
        <c:lblOffset val="100"/>
        <c:baseTimeUnit val="years"/>
      </c:dateAx>
      <c:valAx>
        <c:axId val="1096875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9681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717376"/>
        <c:axId val="109723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717376"/>
        <c:axId val="109723648"/>
      </c:lineChart>
      <c:dateAx>
        <c:axId val="1097173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9723648"/>
        <c:crosses val="autoZero"/>
        <c:auto val="1"/>
        <c:lblOffset val="100"/>
        <c:baseTimeUnit val="years"/>
      </c:dateAx>
      <c:valAx>
        <c:axId val="109723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97173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770240"/>
        <c:axId val="1097721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844.96</c:v>
                </c:pt>
                <c:pt idx="1">
                  <c:v>862.78</c:v>
                </c:pt>
                <c:pt idx="2">
                  <c:v>803.29</c:v>
                </c:pt>
                <c:pt idx="3">
                  <c:v>760.12</c:v>
                </c:pt>
                <c:pt idx="4">
                  <c:v>492.59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770240"/>
        <c:axId val="109772160"/>
      </c:lineChart>
      <c:dateAx>
        <c:axId val="1097702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9772160"/>
        <c:crosses val="autoZero"/>
        <c:auto val="1"/>
        <c:lblOffset val="100"/>
        <c:baseTimeUnit val="years"/>
      </c:dateAx>
      <c:valAx>
        <c:axId val="1097721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97702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77.27</c:v>
                </c:pt>
                <c:pt idx="1">
                  <c:v>40.19</c:v>
                </c:pt>
                <c:pt idx="2">
                  <c:v>37.29</c:v>
                </c:pt>
                <c:pt idx="3">
                  <c:v>63.11</c:v>
                </c:pt>
                <c:pt idx="4">
                  <c:v>70.33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798528"/>
        <c:axId val="1098004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51.86</c:v>
                </c:pt>
                <c:pt idx="1">
                  <c:v>54.55</c:v>
                </c:pt>
                <c:pt idx="2">
                  <c:v>56.63</c:v>
                </c:pt>
                <c:pt idx="3">
                  <c:v>50.17</c:v>
                </c:pt>
                <c:pt idx="4">
                  <c:v>46.53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798528"/>
        <c:axId val="109800448"/>
      </c:lineChart>
      <c:dateAx>
        <c:axId val="109798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9800448"/>
        <c:crosses val="autoZero"/>
        <c:auto val="1"/>
        <c:lblOffset val="100"/>
        <c:baseTimeUnit val="years"/>
      </c:dateAx>
      <c:valAx>
        <c:axId val="1098004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97985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166.67</c:v>
                </c:pt>
                <c:pt idx="1">
                  <c:v>303.98</c:v>
                </c:pt>
                <c:pt idx="2">
                  <c:v>329.61</c:v>
                </c:pt>
                <c:pt idx="3">
                  <c:v>249.39</c:v>
                </c:pt>
                <c:pt idx="4">
                  <c:v>221.95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838720"/>
        <c:axId val="109840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297.51</c:v>
                </c:pt>
                <c:pt idx="1">
                  <c:v>275.64999999999998</c:v>
                </c:pt>
                <c:pt idx="2">
                  <c:v>272.66000000000003</c:v>
                </c:pt>
                <c:pt idx="3">
                  <c:v>329.08</c:v>
                </c:pt>
                <c:pt idx="4">
                  <c:v>373.71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838720"/>
        <c:axId val="109840640"/>
      </c:lineChart>
      <c:dateAx>
        <c:axId val="1098387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9840640"/>
        <c:crosses val="autoZero"/>
        <c:auto val="1"/>
        <c:lblOffset val="100"/>
        <c:baseTimeUnit val="years"/>
      </c:dateAx>
      <c:valAx>
        <c:axId val="109840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9838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33.33</c:v>
                </c:pt>
                <c:pt idx="1">
                  <c:v>33.33</c:v>
                </c:pt>
                <c:pt idx="2">
                  <c:v>33.33</c:v>
                </c:pt>
                <c:pt idx="3">
                  <c:v>33.33</c:v>
                </c:pt>
                <c:pt idx="4">
                  <c:v>33.33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875200"/>
        <c:axId val="1098771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55.42</c:v>
                </c:pt>
                <c:pt idx="1">
                  <c:v>58.58</c:v>
                </c:pt>
                <c:pt idx="2">
                  <c:v>58.82</c:v>
                </c:pt>
                <c:pt idx="3">
                  <c:v>51.54</c:v>
                </c:pt>
                <c:pt idx="4">
                  <c:v>44.84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875200"/>
        <c:axId val="109877120"/>
      </c:lineChart>
      <c:dateAx>
        <c:axId val="1098752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9877120"/>
        <c:crosses val="autoZero"/>
        <c:auto val="1"/>
        <c:lblOffset val="100"/>
        <c:baseTimeUnit val="years"/>
      </c:dateAx>
      <c:valAx>
        <c:axId val="1098771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98752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44.44</c:v>
                </c:pt>
                <c:pt idx="1">
                  <c:v>44.44</c:v>
                </c:pt>
                <c:pt idx="2">
                  <c:v>58.33</c:v>
                </c:pt>
                <c:pt idx="3">
                  <c:v>58.33</c:v>
                </c:pt>
                <c:pt idx="4">
                  <c:v>58.33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895040"/>
        <c:axId val="10990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74.290000000000006</c:v>
                </c:pt>
                <c:pt idx="1">
                  <c:v>72.31</c:v>
                </c:pt>
                <c:pt idx="2">
                  <c:v>71.760000000000005</c:v>
                </c:pt>
                <c:pt idx="3">
                  <c:v>71.599999999999994</c:v>
                </c:pt>
                <c:pt idx="4">
                  <c:v>67.86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895040"/>
        <c:axId val="109909504"/>
      </c:lineChart>
      <c:dateAx>
        <c:axId val="1098950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9909504"/>
        <c:crosses val="autoZero"/>
        <c:auto val="1"/>
        <c:lblOffset val="100"/>
        <c:baseTimeUnit val="years"/>
      </c:dateAx>
      <c:valAx>
        <c:axId val="10990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98950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【623.71】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【80.35】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【51.98】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【295.51】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【51.88】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AT60" zoomScaleNormal="100" workbookViewId="0">
      <selection activeCell="CF66" sqref="CF66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鳥取県　北栄町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個別排水処理</v>
      </c>
      <c r="Q8" s="70"/>
      <c r="R8" s="70"/>
      <c r="S8" s="70"/>
      <c r="T8" s="70"/>
      <c r="U8" s="70"/>
      <c r="V8" s="70"/>
      <c r="W8" s="70" t="str">
        <f>データ!L6</f>
        <v>L3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15533</v>
      </c>
      <c r="AM8" s="64"/>
      <c r="AN8" s="64"/>
      <c r="AO8" s="64"/>
      <c r="AP8" s="64"/>
      <c r="AQ8" s="64"/>
      <c r="AR8" s="64"/>
      <c r="AS8" s="64"/>
      <c r="AT8" s="63">
        <f>データ!S6</f>
        <v>56.94</v>
      </c>
      <c r="AU8" s="63"/>
      <c r="AV8" s="63"/>
      <c r="AW8" s="63"/>
      <c r="AX8" s="63"/>
      <c r="AY8" s="63"/>
      <c r="AZ8" s="63"/>
      <c r="BA8" s="63"/>
      <c r="BB8" s="63">
        <f>データ!T6</f>
        <v>272.8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>
        <f>データ!M6</f>
        <v>2.8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0.08</v>
      </c>
      <c r="Q10" s="63"/>
      <c r="R10" s="63"/>
      <c r="S10" s="63"/>
      <c r="T10" s="63"/>
      <c r="U10" s="63"/>
      <c r="V10" s="63"/>
      <c r="W10" s="63">
        <f>データ!P6</f>
        <v>100</v>
      </c>
      <c r="X10" s="63"/>
      <c r="Y10" s="63"/>
      <c r="Z10" s="63"/>
      <c r="AA10" s="63"/>
      <c r="AB10" s="63"/>
      <c r="AC10" s="63"/>
      <c r="AD10" s="64">
        <f>データ!Q6</f>
        <v>3142</v>
      </c>
      <c r="AE10" s="64"/>
      <c r="AF10" s="64"/>
      <c r="AG10" s="64"/>
      <c r="AH10" s="64"/>
      <c r="AI10" s="64"/>
      <c r="AJ10" s="64"/>
      <c r="AK10" s="2"/>
      <c r="AL10" s="64">
        <f>データ!U6</f>
        <v>12</v>
      </c>
      <c r="AM10" s="64"/>
      <c r="AN10" s="64"/>
      <c r="AO10" s="64"/>
      <c r="AP10" s="64"/>
      <c r="AQ10" s="64"/>
      <c r="AR10" s="64"/>
      <c r="AS10" s="64"/>
      <c r="AT10" s="63">
        <f>データ!V6</f>
        <v>5.2</v>
      </c>
      <c r="AU10" s="63"/>
      <c r="AV10" s="63"/>
      <c r="AW10" s="63"/>
      <c r="AX10" s="63"/>
      <c r="AY10" s="63"/>
      <c r="AZ10" s="63"/>
      <c r="BA10" s="63"/>
      <c r="BB10" s="63">
        <f>データ!W6</f>
        <v>2.31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108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109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110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2015</v>
      </c>
      <c r="C6" s="31">
        <f t="shared" ref="C6:W6" si="3">C7</f>
        <v>313726</v>
      </c>
      <c r="D6" s="31">
        <f t="shared" si="3"/>
        <v>47</v>
      </c>
      <c r="E6" s="31">
        <f t="shared" si="3"/>
        <v>18</v>
      </c>
      <c r="F6" s="31">
        <f t="shared" si="3"/>
        <v>1</v>
      </c>
      <c r="G6" s="31">
        <f t="shared" si="3"/>
        <v>0</v>
      </c>
      <c r="H6" s="31" t="str">
        <f t="shared" si="3"/>
        <v>鳥取県　北栄町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個別排水処理</v>
      </c>
      <c r="L6" s="31" t="str">
        <f t="shared" si="3"/>
        <v>L3</v>
      </c>
      <c r="M6" s="32">
        <f t="shared" si="3"/>
        <v>2.8</v>
      </c>
      <c r="N6" s="32" t="str">
        <f t="shared" si="3"/>
        <v>該当数値なし</v>
      </c>
      <c r="O6" s="32">
        <f t="shared" si="3"/>
        <v>0.08</v>
      </c>
      <c r="P6" s="32">
        <f t="shared" si="3"/>
        <v>100</v>
      </c>
      <c r="Q6" s="32">
        <f t="shared" si="3"/>
        <v>3142</v>
      </c>
      <c r="R6" s="32">
        <f t="shared" si="3"/>
        <v>15533</v>
      </c>
      <c r="S6" s="32">
        <f t="shared" si="3"/>
        <v>56.94</v>
      </c>
      <c r="T6" s="32">
        <f t="shared" si="3"/>
        <v>272.8</v>
      </c>
      <c r="U6" s="32">
        <f t="shared" si="3"/>
        <v>12</v>
      </c>
      <c r="V6" s="32">
        <f t="shared" si="3"/>
        <v>5.2</v>
      </c>
      <c r="W6" s="32">
        <f t="shared" si="3"/>
        <v>2.31</v>
      </c>
      <c r="X6" s="33">
        <f>IF(X7="",NA(),X7)</f>
        <v>100</v>
      </c>
      <c r="Y6" s="33">
        <f t="shared" ref="Y6:AG6" si="4">IF(Y7="",NA(),Y7)</f>
        <v>100</v>
      </c>
      <c r="Z6" s="33">
        <f t="shared" si="4"/>
        <v>100</v>
      </c>
      <c r="AA6" s="33">
        <f t="shared" si="4"/>
        <v>98.48</v>
      </c>
      <c r="AB6" s="33">
        <f t="shared" si="4"/>
        <v>98.92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2">
        <f>IF(BE7="",NA(),BE7)</f>
        <v>0</v>
      </c>
      <c r="BF6" s="32">
        <f t="shared" ref="BF6:BN6" si="7">IF(BF7="",NA(),BF7)</f>
        <v>0</v>
      </c>
      <c r="BG6" s="32">
        <f t="shared" si="7"/>
        <v>0</v>
      </c>
      <c r="BH6" s="32">
        <f t="shared" si="7"/>
        <v>0</v>
      </c>
      <c r="BI6" s="32">
        <f t="shared" si="7"/>
        <v>0</v>
      </c>
      <c r="BJ6" s="33">
        <f t="shared" si="7"/>
        <v>844.96</v>
      </c>
      <c r="BK6" s="33">
        <f t="shared" si="7"/>
        <v>862.78</v>
      </c>
      <c r="BL6" s="33">
        <f t="shared" si="7"/>
        <v>803.29</v>
      </c>
      <c r="BM6" s="33">
        <f t="shared" si="7"/>
        <v>760.12</v>
      </c>
      <c r="BN6" s="33">
        <f t="shared" si="7"/>
        <v>492.59</v>
      </c>
      <c r="BO6" s="32" t="str">
        <f>IF(BO7="","",IF(BO7="-","【-】","【"&amp;SUBSTITUTE(TEXT(BO7,"#,##0.00"),"-","△")&amp;"】"))</f>
        <v>【623.71】</v>
      </c>
      <c r="BP6" s="33">
        <f>IF(BP7="",NA(),BP7)</f>
        <v>77.27</v>
      </c>
      <c r="BQ6" s="33">
        <f t="shared" ref="BQ6:BY6" si="8">IF(BQ7="",NA(),BQ7)</f>
        <v>40.19</v>
      </c>
      <c r="BR6" s="33">
        <f t="shared" si="8"/>
        <v>37.29</v>
      </c>
      <c r="BS6" s="33">
        <f t="shared" si="8"/>
        <v>63.11</v>
      </c>
      <c r="BT6" s="33">
        <f t="shared" si="8"/>
        <v>70.33</v>
      </c>
      <c r="BU6" s="33">
        <f t="shared" si="8"/>
        <v>51.86</v>
      </c>
      <c r="BV6" s="33">
        <f t="shared" si="8"/>
        <v>54.55</v>
      </c>
      <c r="BW6" s="33">
        <f t="shared" si="8"/>
        <v>56.63</v>
      </c>
      <c r="BX6" s="33">
        <f t="shared" si="8"/>
        <v>50.17</v>
      </c>
      <c r="BY6" s="33">
        <f t="shared" si="8"/>
        <v>46.53</v>
      </c>
      <c r="BZ6" s="32" t="str">
        <f>IF(BZ7="","",IF(BZ7="-","【-】","【"&amp;SUBSTITUTE(TEXT(BZ7,"#,##0.00"),"-","△")&amp;"】"))</f>
        <v>【51.88】</v>
      </c>
      <c r="CA6" s="33">
        <f>IF(CA7="",NA(),CA7)</f>
        <v>166.67</v>
      </c>
      <c r="CB6" s="33">
        <f t="shared" ref="CB6:CJ6" si="9">IF(CB7="",NA(),CB7)</f>
        <v>303.98</v>
      </c>
      <c r="CC6" s="33">
        <f t="shared" si="9"/>
        <v>329.61</v>
      </c>
      <c r="CD6" s="33">
        <f t="shared" si="9"/>
        <v>249.39</v>
      </c>
      <c r="CE6" s="33">
        <f t="shared" si="9"/>
        <v>221.95</v>
      </c>
      <c r="CF6" s="33">
        <f t="shared" si="9"/>
        <v>297.51</v>
      </c>
      <c r="CG6" s="33">
        <f t="shared" si="9"/>
        <v>275.64999999999998</v>
      </c>
      <c r="CH6" s="33">
        <f t="shared" si="9"/>
        <v>272.66000000000003</v>
      </c>
      <c r="CI6" s="33">
        <f t="shared" si="9"/>
        <v>329.08</v>
      </c>
      <c r="CJ6" s="33">
        <f t="shared" si="9"/>
        <v>373.71</v>
      </c>
      <c r="CK6" s="32" t="str">
        <f>IF(CK7="","",IF(CK7="-","【-】","【"&amp;SUBSTITUTE(TEXT(CK7,"#,##0.00"),"-","△")&amp;"】"))</f>
        <v>【295.51】</v>
      </c>
      <c r="CL6" s="33">
        <f>IF(CL7="",NA(),CL7)</f>
        <v>33.33</v>
      </c>
      <c r="CM6" s="33">
        <f t="shared" ref="CM6:CU6" si="10">IF(CM7="",NA(),CM7)</f>
        <v>33.33</v>
      </c>
      <c r="CN6" s="33">
        <f t="shared" si="10"/>
        <v>33.33</v>
      </c>
      <c r="CO6" s="33">
        <f t="shared" si="10"/>
        <v>33.33</v>
      </c>
      <c r="CP6" s="33">
        <f t="shared" si="10"/>
        <v>33.33</v>
      </c>
      <c r="CQ6" s="33">
        <f t="shared" si="10"/>
        <v>55.42</v>
      </c>
      <c r="CR6" s="33">
        <f t="shared" si="10"/>
        <v>58.58</v>
      </c>
      <c r="CS6" s="33">
        <f t="shared" si="10"/>
        <v>58.82</v>
      </c>
      <c r="CT6" s="33">
        <f t="shared" si="10"/>
        <v>51.54</v>
      </c>
      <c r="CU6" s="33">
        <f t="shared" si="10"/>
        <v>44.84</v>
      </c>
      <c r="CV6" s="32" t="str">
        <f>IF(CV7="","",IF(CV7="-","【-】","【"&amp;SUBSTITUTE(TEXT(CV7,"#,##0.00"),"-","△")&amp;"】"))</f>
        <v>【51.98】</v>
      </c>
      <c r="CW6" s="33">
        <f>IF(CW7="",NA(),CW7)</f>
        <v>44.44</v>
      </c>
      <c r="CX6" s="33">
        <f t="shared" ref="CX6:DF6" si="11">IF(CX7="",NA(),CX7)</f>
        <v>44.44</v>
      </c>
      <c r="CY6" s="33">
        <f t="shared" si="11"/>
        <v>58.33</v>
      </c>
      <c r="CZ6" s="33">
        <f t="shared" si="11"/>
        <v>58.33</v>
      </c>
      <c r="DA6" s="33">
        <f t="shared" si="11"/>
        <v>58.33</v>
      </c>
      <c r="DB6" s="33">
        <f t="shared" si="11"/>
        <v>74.290000000000006</v>
      </c>
      <c r="DC6" s="33">
        <f t="shared" si="11"/>
        <v>72.31</v>
      </c>
      <c r="DD6" s="33">
        <f t="shared" si="11"/>
        <v>71.760000000000005</v>
      </c>
      <c r="DE6" s="33">
        <f t="shared" si="11"/>
        <v>71.599999999999994</v>
      </c>
      <c r="DF6" s="33">
        <f t="shared" si="11"/>
        <v>67.86</v>
      </c>
      <c r="DG6" s="32" t="str">
        <f>IF(DG7="","",IF(DG7="-","【-】","【"&amp;SUBSTITUTE(TEXT(DG7,"#,##0.00"),"-","△")&amp;"】"))</f>
        <v>【80.35】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3" t="str">
        <f>IF(ED7="",NA(),ED7)</f>
        <v>-</v>
      </c>
      <c r="EE6" s="33" t="str">
        <f t="shared" ref="EE6:EM6" si="14">IF(EE7="",NA(),EE7)</f>
        <v>-</v>
      </c>
      <c r="EF6" s="33" t="str">
        <f t="shared" si="14"/>
        <v>-</v>
      </c>
      <c r="EG6" s="33" t="str">
        <f t="shared" si="14"/>
        <v>-</v>
      </c>
      <c r="EH6" s="33" t="str">
        <f t="shared" si="14"/>
        <v>-</v>
      </c>
      <c r="EI6" s="33" t="str">
        <f t="shared" si="14"/>
        <v>-</v>
      </c>
      <c r="EJ6" s="33" t="str">
        <f t="shared" si="14"/>
        <v>-</v>
      </c>
      <c r="EK6" s="33" t="str">
        <f t="shared" si="14"/>
        <v>-</v>
      </c>
      <c r="EL6" s="33" t="str">
        <f t="shared" si="14"/>
        <v>-</v>
      </c>
      <c r="EM6" s="33" t="str">
        <f t="shared" si="14"/>
        <v>-</v>
      </c>
      <c r="EN6" s="32" t="str">
        <f>IF(EN7="","",IF(EN7="-","【-】","【"&amp;SUBSTITUTE(TEXT(EN7,"#,##0.00"),"-","△")&amp;"】"))</f>
        <v>【-】</v>
      </c>
    </row>
    <row r="7" spans="1:144" s="34" customFormat="1">
      <c r="A7" s="26"/>
      <c r="B7" s="35">
        <v>2015</v>
      </c>
      <c r="C7" s="35">
        <v>313726</v>
      </c>
      <c r="D7" s="35">
        <v>47</v>
      </c>
      <c r="E7" s="35">
        <v>18</v>
      </c>
      <c r="F7" s="35">
        <v>1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>
        <v>2.8</v>
      </c>
      <c r="N7" s="36" t="s">
        <v>101</v>
      </c>
      <c r="O7" s="36">
        <v>0.08</v>
      </c>
      <c r="P7" s="36">
        <v>100</v>
      </c>
      <c r="Q7" s="36">
        <v>3142</v>
      </c>
      <c r="R7" s="36">
        <v>15533</v>
      </c>
      <c r="S7" s="36">
        <v>56.94</v>
      </c>
      <c r="T7" s="36">
        <v>272.8</v>
      </c>
      <c r="U7" s="36">
        <v>12</v>
      </c>
      <c r="V7" s="36">
        <v>5.2</v>
      </c>
      <c r="W7" s="36">
        <v>2.31</v>
      </c>
      <c r="X7" s="36">
        <v>100</v>
      </c>
      <c r="Y7" s="36">
        <v>100</v>
      </c>
      <c r="Z7" s="36">
        <v>100</v>
      </c>
      <c r="AA7" s="36">
        <v>98.48</v>
      </c>
      <c r="AB7" s="36">
        <v>98.92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0</v>
      </c>
      <c r="BF7" s="36">
        <v>0</v>
      </c>
      <c r="BG7" s="36">
        <v>0</v>
      </c>
      <c r="BH7" s="36">
        <v>0</v>
      </c>
      <c r="BI7" s="36">
        <v>0</v>
      </c>
      <c r="BJ7" s="36">
        <v>844.96</v>
      </c>
      <c r="BK7" s="36">
        <v>862.78</v>
      </c>
      <c r="BL7" s="36">
        <v>803.29</v>
      </c>
      <c r="BM7" s="36">
        <v>760.12</v>
      </c>
      <c r="BN7" s="36">
        <v>492.59</v>
      </c>
      <c r="BO7" s="36">
        <v>623.71</v>
      </c>
      <c r="BP7" s="36">
        <v>77.27</v>
      </c>
      <c r="BQ7" s="36">
        <v>40.19</v>
      </c>
      <c r="BR7" s="36">
        <v>37.29</v>
      </c>
      <c r="BS7" s="36">
        <v>63.11</v>
      </c>
      <c r="BT7" s="36">
        <v>70.33</v>
      </c>
      <c r="BU7" s="36">
        <v>51.86</v>
      </c>
      <c r="BV7" s="36">
        <v>54.55</v>
      </c>
      <c r="BW7" s="36">
        <v>56.63</v>
      </c>
      <c r="BX7" s="36">
        <v>50.17</v>
      </c>
      <c r="BY7" s="36">
        <v>46.53</v>
      </c>
      <c r="BZ7" s="36">
        <v>51.88</v>
      </c>
      <c r="CA7" s="36">
        <v>166.67</v>
      </c>
      <c r="CB7" s="36">
        <v>303.98</v>
      </c>
      <c r="CC7" s="36">
        <v>329.61</v>
      </c>
      <c r="CD7" s="36">
        <v>249.39</v>
      </c>
      <c r="CE7" s="36">
        <v>221.95</v>
      </c>
      <c r="CF7" s="36">
        <v>297.51</v>
      </c>
      <c r="CG7" s="36">
        <v>275.64999999999998</v>
      </c>
      <c r="CH7" s="36">
        <v>272.66000000000003</v>
      </c>
      <c r="CI7" s="36">
        <v>329.08</v>
      </c>
      <c r="CJ7" s="36">
        <v>373.71</v>
      </c>
      <c r="CK7" s="36">
        <v>295.51</v>
      </c>
      <c r="CL7" s="36">
        <v>33.33</v>
      </c>
      <c r="CM7" s="36">
        <v>33.33</v>
      </c>
      <c r="CN7" s="36">
        <v>33.33</v>
      </c>
      <c r="CO7" s="36">
        <v>33.33</v>
      </c>
      <c r="CP7" s="36">
        <v>33.33</v>
      </c>
      <c r="CQ7" s="36">
        <v>55.42</v>
      </c>
      <c r="CR7" s="36">
        <v>58.58</v>
      </c>
      <c r="CS7" s="36">
        <v>58.82</v>
      </c>
      <c r="CT7" s="36">
        <v>51.54</v>
      </c>
      <c r="CU7" s="36">
        <v>44.84</v>
      </c>
      <c r="CV7" s="36">
        <v>51.98</v>
      </c>
      <c r="CW7" s="36">
        <v>44.44</v>
      </c>
      <c r="CX7" s="36">
        <v>44.44</v>
      </c>
      <c r="CY7" s="36">
        <v>58.33</v>
      </c>
      <c r="CZ7" s="36">
        <v>58.33</v>
      </c>
      <c r="DA7" s="36">
        <v>58.33</v>
      </c>
      <c r="DB7" s="36">
        <v>74.290000000000006</v>
      </c>
      <c r="DC7" s="36">
        <v>72.31</v>
      </c>
      <c r="DD7" s="36">
        <v>71.760000000000005</v>
      </c>
      <c r="DE7" s="36">
        <v>71.599999999999994</v>
      </c>
      <c r="DF7" s="36">
        <v>67.86</v>
      </c>
      <c r="DG7" s="36">
        <v>80.349999999999994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 t="s">
        <v>102</v>
      </c>
      <c r="EE7" s="36" t="s">
        <v>102</v>
      </c>
      <c r="EF7" s="36" t="s">
        <v>102</v>
      </c>
      <c r="EG7" s="36" t="s">
        <v>102</v>
      </c>
      <c r="EH7" s="36" t="s">
        <v>102</v>
      </c>
      <c r="EI7" s="36" t="s">
        <v>102</v>
      </c>
      <c r="EJ7" s="36" t="s">
        <v>102</v>
      </c>
      <c r="EK7" s="36" t="s">
        <v>102</v>
      </c>
      <c r="EL7" s="36" t="s">
        <v>102</v>
      </c>
      <c r="EM7" s="36" t="s">
        <v>102</v>
      </c>
      <c r="EN7" s="36" t="s">
        <v>102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鳥取県庁</cp:lastModifiedBy>
  <cp:lastPrinted>2017-02-23T04:49:50Z</cp:lastPrinted>
  <dcterms:created xsi:type="dcterms:W3CDTF">2017-02-08T03:26:23Z</dcterms:created>
  <dcterms:modified xsi:type="dcterms:W3CDTF">2017-02-23T04:50:30Z</dcterms:modified>
  <cp:category/>
</cp:coreProperties>
</file>