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730" windowHeight="1176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P12" i="5" s="1"/>
  <c r="LO8" i="5"/>
  <c r="LF8" i="5"/>
  <c r="LG12" i="5" s="1"/>
  <c r="LE8" i="5"/>
  <c r="KV8" i="5"/>
  <c r="KX12" i="5" s="1"/>
  <c r="KU8" i="5"/>
  <c r="KT8" i="5"/>
  <c r="KK8" i="5"/>
  <c r="KL12" i="5" s="1"/>
  <c r="KJ8" i="5"/>
  <c r="JZ8" i="5"/>
  <c r="JQ8" i="5"/>
  <c r="JR12" i="5" s="1"/>
  <c r="JP8" i="5"/>
  <c r="JG8" i="5"/>
  <c r="JF8" i="5"/>
  <c r="IW8" i="5"/>
  <c r="IZ12" i="5" s="1"/>
  <c r="IV8" i="5"/>
  <c r="IU8" i="5"/>
  <c r="IL8" i="5"/>
  <c r="IN12" i="5" s="1"/>
  <c r="IK8" i="5"/>
  <c r="IA8" i="5"/>
  <c r="HR8" i="5"/>
  <c r="HV12" i="5" s="1"/>
  <c r="HQ8" i="5"/>
  <c r="HH8" i="5"/>
  <c r="HG8" i="5"/>
  <c r="GX8" i="5"/>
  <c r="GZ12" i="5" s="1"/>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N5" i="4" s="1"/>
  <c r="O6" i="5"/>
  <c r="J5" i="4" s="1"/>
  <c r="N6" i="5"/>
  <c r="M6" i="5"/>
  <c r="B5" i="4" s="1"/>
  <c r="L6" i="5"/>
  <c r="GM8" i="5" s="1"/>
  <c r="K6" i="5"/>
  <c r="J3" i="4" s="1"/>
  <c r="J6" i="5"/>
  <c r="I6" i="5"/>
  <c r="B3" i="4" s="1"/>
  <c r="H6" i="5"/>
  <c r="B1" i="4" s="1"/>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5" i="4"/>
  <c r="F3" i="4"/>
  <c r="E10" i="5" l="1"/>
  <c r="LI10" i="5" s="1"/>
  <c r="N3" i="4"/>
  <c r="EY8" i="5"/>
  <c r="FI8" i="5"/>
  <c r="FK12" i="5" s="1"/>
  <c r="FS8" i="5"/>
  <c r="C10" i="5"/>
  <c r="MD16" i="5"/>
  <c r="LJ16" i="5"/>
  <c r="KO16" i="5"/>
  <c r="JU16" i="5"/>
  <c r="JA16" i="5"/>
  <c r="IF16" i="5"/>
  <c r="HL16" i="5"/>
  <c r="LT16" i="5"/>
  <c r="KE16" i="5"/>
  <c r="IP16" i="5"/>
  <c r="HB16" i="5"/>
  <c r="GQ16" i="5"/>
  <c r="FW16" i="5"/>
  <c r="FC16" i="5"/>
  <c r="EH16" i="5"/>
  <c r="DN16" i="5"/>
  <c r="CS16" i="5"/>
  <c r="BX16" i="5"/>
  <c r="BB16" i="5"/>
  <c r="MN16" i="5"/>
  <c r="KZ16" i="5"/>
  <c r="JK16" i="5"/>
  <c r="HV16" i="5"/>
  <c r="GG16" i="5"/>
  <c r="FM16" i="5"/>
  <c r="ER16" i="5"/>
  <c r="DX16" i="5"/>
  <c r="DD16" i="5"/>
  <c r="CI16" i="5"/>
  <c r="BM16" i="5"/>
  <c r="MD10" i="5"/>
  <c r="LJ10" i="5"/>
  <c r="LT10" i="5"/>
  <c r="KO10" i="5"/>
  <c r="JU10" i="5"/>
  <c r="JA10" i="5"/>
  <c r="IF10" i="5"/>
  <c r="HL10" i="5"/>
  <c r="GQ10" i="5"/>
  <c r="FW10" i="5"/>
  <c r="FC10" i="5"/>
  <c r="EH10" i="5"/>
  <c r="DN10" i="5"/>
  <c r="CS10" i="5"/>
  <c r="BX10" i="5"/>
  <c r="BB10" i="5"/>
  <c r="MN10" i="5"/>
  <c r="KZ10" i="5"/>
  <c r="KE10" i="5"/>
  <c r="JK10" i="5"/>
  <c r="IP10" i="5"/>
  <c r="HV10" i="5"/>
  <c r="HB10" i="5"/>
  <c r="GG10" i="5"/>
  <c r="FM10" i="5"/>
  <c r="ER10" i="5"/>
  <c r="DX10" i="5"/>
  <c r="DD10" i="5"/>
  <c r="CI10" i="5"/>
  <c r="BM10" i="5"/>
  <c r="N11" i="4"/>
  <c r="GP18" i="5"/>
  <c r="GN18" i="5"/>
  <c r="GQ18" i="5"/>
  <c r="GM18" i="5"/>
  <c r="GO18" i="5"/>
  <c r="GQ12" i="5"/>
  <c r="GO12" i="5"/>
  <c r="GM12" i="5"/>
  <c r="GN12" i="5"/>
  <c r="GP12" i="5"/>
  <c r="FB18" i="5"/>
  <c r="EZ18" i="5"/>
  <c r="FA18" i="5"/>
  <c r="FC18" i="5"/>
  <c r="EY18" i="5"/>
  <c r="FC12" i="5"/>
  <c r="FA12" i="5"/>
  <c r="EY12" i="5"/>
  <c r="FV18" i="5"/>
  <c r="FT18" i="5"/>
  <c r="FW18" i="5"/>
  <c r="FS18" i="5"/>
  <c r="FU18" i="5"/>
  <c r="FW12" i="5"/>
  <c r="FU12" i="5"/>
  <c r="FS12" i="5"/>
  <c r="HK18" i="5"/>
  <c r="HI18" i="5"/>
  <c r="HJ18" i="5"/>
  <c r="HL18" i="5"/>
  <c r="HH18" i="5"/>
  <c r="HL12" i="5"/>
  <c r="HJ12" i="5"/>
  <c r="HH12" i="5"/>
  <c r="JK18" i="5"/>
  <c r="JI18" i="5"/>
  <c r="JG18" i="5"/>
  <c r="JH18" i="5"/>
  <c r="JJ18" i="5"/>
  <c r="JJ12" i="5"/>
  <c r="JH12" i="5"/>
  <c r="MK16" i="5"/>
  <c r="LQ16" i="5"/>
  <c r="KW16" i="5"/>
  <c r="KB16" i="5"/>
  <c r="JH16" i="5"/>
  <c r="IM16" i="5"/>
  <c r="HS16" i="5"/>
  <c r="LG16" i="5"/>
  <c r="JR16" i="5"/>
  <c r="IC16" i="5"/>
  <c r="GY16" i="5"/>
  <c r="GD16" i="5"/>
  <c r="FJ16" i="5"/>
  <c r="EO16" i="5"/>
  <c r="DU16" i="5"/>
  <c r="DA16" i="5"/>
  <c r="CF16" i="5"/>
  <c r="BJ16" i="5"/>
  <c r="MA16" i="5"/>
  <c r="KL16" i="5"/>
  <c r="IX16" i="5"/>
  <c r="HI16" i="5"/>
  <c r="GN16" i="5"/>
  <c r="FT16" i="5"/>
  <c r="EZ16" i="5"/>
  <c r="EE16" i="5"/>
  <c r="DK16" i="5"/>
  <c r="CP16" i="5"/>
  <c r="BU16" i="5"/>
  <c r="AY16" i="5"/>
  <c r="MK10" i="5"/>
  <c r="LQ10" i="5"/>
  <c r="H11" i="4"/>
  <c r="L11" i="4"/>
  <c r="IP18" i="5"/>
  <c r="IN18" i="5"/>
  <c r="IL18" i="5"/>
  <c r="IO18" i="5"/>
  <c r="IM18" i="5"/>
  <c r="IO12" i="5"/>
  <c r="IM12" i="5"/>
  <c r="KN18" i="5"/>
  <c r="KL18" i="5"/>
  <c r="KO18" i="5"/>
  <c r="KK18" i="5"/>
  <c r="KM18" i="5"/>
  <c r="KO12" i="5"/>
  <c r="KM12" i="5"/>
  <c r="KK12" i="5"/>
  <c r="MN18" i="5"/>
  <c r="ML18" i="5"/>
  <c r="MJ18" i="5"/>
  <c r="MM18" i="5"/>
  <c r="MN12" i="5"/>
  <c r="ML12" i="5"/>
  <c r="MJ12" i="5"/>
  <c r="MK18" i="5"/>
  <c r="MM12" i="5"/>
  <c r="MK12" i="5"/>
  <c r="B10" i="5"/>
  <c r="D10" i="5"/>
  <c r="AY10" i="5"/>
  <c r="BA10" i="5"/>
  <c r="BU10" i="5"/>
  <c r="BW10" i="5"/>
  <c r="CP10" i="5"/>
  <c r="CR10" i="5"/>
  <c r="DK10" i="5"/>
  <c r="DM10" i="5"/>
  <c r="EE10" i="5"/>
  <c r="EG10" i="5"/>
  <c r="EZ10" i="5"/>
  <c r="FB10" i="5"/>
  <c r="FT10" i="5"/>
  <c r="FV10" i="5"/>
  <c r="GN10" i="5"/>
  <c r="GP10" i="5"/>
  <c r="HI10" i="5"/>
  <c r="HK10" i="5"/>
  <c r="IC10" i="5"/>
  <c r="IE10" i="5"/>
  <c r="IX10" i="5"/>
  <c r="IZ10" i="5"/>
  <c r="JR10" i="5"/>
  <c r="JT10" i="5"/>
  <c r="KL10" i="5"/>
  <c r="KN10" i="5"/>
  <c r="LG10" i="5"/>
  <c r="MA10" i="5"/>
  <c r="FB12" i="5"/>
  <c r="FT12" i="5"/>
  <c r="HI12" i="5"/>
  <c r="HR12" i="5"/>
  <c r="IL12" i="5"/>
  <c r="IP12" i="5"/>
  <c r="JI12" i="5"/>
  <c r="KN12" i="5"/>
  <c r="FM18" i="5"/>
  <c r="FK18" i="5"/>
  <c r="FI18" i="5"/>
  <c r="FJ18" i="5"/>
  <c r="FL18" i="5"/>
  <c r="FL12" i="5"/>
  <c r="FJ12" i="5"/>
  <c r="HB18" i="5"/>
  <c r="GZ18" i="5"/>
  <c r="GX18" i="5"/>
  <c r="HA18" i="5"/>
  <c r="GY18" i="5"/>
  <c r="HA12" i="5"/>
  <c r="GY12" i="5"/>
  <c r="HV18" i="5"/>
  <c r="HT18" i="5"/>
  <c r="HR18" i="5"/>
  <c r="HS18" i="5"/>
  <c r="HU18" i="5"/>
  <c r="HU12" i="5"/>
  <c r="HS12" i="5"/>
  <c r="IZ18" i="5"/>
  <c r="IX18" i="5"/>
  <c r="IY18" i="5"/>
  <c r="JA18" i="5"/>
  <c r="IW18" i="5"/>
  <c r="JA12" i="5"/>
  <c r="IY12" i="5"/>
  <c r="IW12" i="5"/>
  <c r="JT18" i="5"/>
  <c r="JR18" i="5"/>
  <c r="JU18" i="5"/>
  <c r="JQ18" i="5"/>
  <c r="JS18" i="5"/>
  <c r="JU12" i="5"/>
  <c r="JS12" i="5"/>
  <c r="JQ12" i="5"/>
  <c r="KZ18" i="5"/>
  <c r="KX18" i="5"/>
  <c r="KV18" i="5"/>
  <c r="KY18" i="5"/>
  <c r="KW18" i="5"/>
  <c r="KY12" i="5"/>
  <c r="KW12" i="5"/>
  <c r="LI18" i="5"/>
  <c r="LG18" i="5"/>
  <c r="LH18" i="5"/>
  <c r="LJ18" i="5"/>
  <c r="LF18" i="5"/>
  <c r="LJ12" i="5"/>
  <c r="LH12" i="5"/>
  <c r="LF12" i="5"/>
  <c r="LT18" i="5"/>
  <c r="LR18" i="5"/>
  <c r="LP18" i="5"/>
  <c r="LQ18" i="5"/>
  <c r="LT12" i="5"/>
  <c r="LS18" i="5"/>
  <c r="LS12" i="5"/>
  <c r="LQ12" i="5"/>
  <c r="MM16" i="5"/>
  <c r="LS16" i="5"/>
  <c r="KY16" i="5"/>
  <c r="KD16" i="5"/>
  <c r="JJ16" i="5"/>
  <c r="IO16" i="5"/>
  <c r="HU16" i="5"/>
  <c r="HA16" i="5"/>
  <c r="MC16" i="5"/>
  <c r="KN16" i="5"/>
  <c r="IZ16" i="5"/>
  <c r="HK16" i="5"/>
  <c r="GF16" i="5"/>
  <c r="FL16" i="5"/>
  <c r="EQ16" i="5"/>
  <c r="DW16" i="5"/>
  <c r="DC16" i="5"/>
  <c r="CH16" i="5"/>
  <c r="BL16" i="5"/>
  <c r="LI16" i="5"/>
  <c r="JT16" i="5"/>
  <c r="IE16" i="5"/>
  <c r="GP16" i="5"/>
  <c r="FV16" i="5"/>
  <c r="FB16" i="5"/>
  <c r="EG16" i="5"/>
  <c r="DM16" i="5"/>
  <c r="CR16" i="5"/>
  <c r="BW16" i="5"/>
  <c r="BA16" i="5"/>
  <c r="MM10" i="5"/>
  <c r="LS10" i="5"/>
  <c r="BJ10" i="5"/>
  <c r="BL10" i="5"/>
  <c r="CF10" i="5"/>
  <c r="CH10" i="5"/>
  <c r="DA10" i="5"/>
  <c r="DC10" i="5"/>
  <c r="DU10" i="5"/>
  <c r="DW10" i="5"/>
  <c r="EO10" i="5"/>
  <c r="EQ10" i="5"/>
  <c r="FJ10" i="5"/>
  <c r="FL10" i="5"/>
  <c r="GD10" i="5"/>
  <c r="GF10" i="5"/>
  <c r="GY10" i="5"/>
  <c r="HA10" i="5"/>
  <c r="HS10" i="5"/>
  <c r="HU10" i="5"/>
  <c r="IM10" i="5"/>
  <c r="IO10" i="5"/>
  <c r="JH10" i="5"/>
  <c r="JJ10" i="5"/>
  <c r="KB10" i="5"/>
  <c r="KD10" i="5"/>
  <c r="KW10" i="5"/>
  <c r="KY10" i="5"/>
  <c r="MC10" i="5"/>
  <c r="EZ12" i="5"/>
  <c r="FI12" i="5"/>
  <c r="FM12" i="5"/>
  <c r="FV12" i="5"/>
  <c r="GX12" i="5"/>
  <c r="HB12" i="5"/>
  <c r="HK12" i="5"/>
  <c r="HT12" i="5"/>
  <c r="IX12" i="5"/>
  <c r="JG12" i="5"/>
  <c r="JK12" i="5"/>
  <c r="JT12" i="5"/>
  <c r="KV12" i="5"/>
  <c r="KZ12" i="5"/>
  <c r="LI12" i="5"/>
  <c r="LR12" i="5"/>
  <c r="LZ16" i="5" l="1"/>
  <c r="LF16" i="5"/>
  <c r="KK16" i="5"/>
  <c r="JQ16" i="5"/>
  <c r="IW16" i="5"/>
  <c r="IB16" i="5"/>
  <c r="HH16" i="5"/>
  <c r="LP16" i="5"/>
  <c r="KA16" i="5"/>
  <c r="IL16" i="5"/>
  <c r="GM16" i="5"/>
  <c r="FS16" i="5"/>
  <c r="EY16" i="5"/>
  <c r="ED16" i="5"/>
  <c r="DJ16" i="5"/>
  <c r="CO16" i="5"/>
  <c r="BT16" i="5"/>
  <c r="AX16" i="5"/>
  <c r="MJ16" i="5"/>
  <c r="KV16" i="5"/>
  <c r="JG16" i="5"/>
  <c r="HR16" i="5"/>
  <c r="GX16" i="5"/>
  <c r="GC16" i="5"/>
  <c r="FI16" i="5"/>
  <c r="EN16" i="5"/>
  <c r="DT16" i="5"/>
  <c r="CZ16" i="5"/>
  <c r="CE16" i="5"/>
  <c r="BI16" i="5"/>
  <c r="LZ10" i="5"/>
  <c r="LP10" i="5"/>
  <c r="LF10" i="5"/>
  <c r="KK10" i="5"/>
  <c r="JQ10" i="5"/>
  <c r="IW10" i="5"/>
  <c r="IB10" i="5"/>
  <c r="HH10" i="5"/>
  <c r="GM10" i="5"/>
  <c r="FS10" i="5"/>
  <c r="EY10" i="5"/>
  <c r="ED10" i="5"/>
  <c r="DJ10" i="5"/>
  <c r="CO10" i="5"/>
  <c r="BT10" i="5"/>
  <c r="AX10" i="5"/>
  <c r="F11" i="4"/>
  <c r="MJ10" i="5"/>
  <c r="KV10" i="5"/>
  <c r="KA10" i="5"/>
  <c r="JG10" i="5"/>
  <c r="IL10" i="5"/>
  <c r="HR10" i="5"/>
  <c r="GX10" i="5"/>
  <c r="GC10" i="5"/>
  <c r="FI10" i="5"/>
  <c r="EN10" i="5"/>
  <c r="DT10" i="5"/>
  <c r="CZ10" i="5"/>
  <c r="CE10" i="5"/>
  <c r="BI10" i="5"/>
  <c r="MB16" i="5"/>
  <c r="LH16" i="5"/>
  <c r="KM16" i="5"/>
  <c r="JS16" i="5"/>
  <c r="IY16" i="5"/>
  <c r="ID16" i="5"/>
  <c r="HJ16" i="5"/>
  <c r="ML16" i="5"/>
  <c r="KX16" i="5"/>
  <c r="JI16" i="5"/>
  <c r="HT16" i="5"/>
  <c r="GO16" i="5"/>
  <c r="FU16" i="5"/>
  <c r="FA16" i="5"/>
  <c r="EF16" i="5"/>
  <c r="DL16" i="5"/>
  <c r="CQ16" i="5"/>
  <c r="BV16" i="5"/>
  <c r="AZ16" i="5"/>
  <c r="LR16" i="5"/>
  <c r="KC16" i="5"/>
  <c r="IN16" i="5"/>
  <c r="GZ16" i="5"/>
  <c r="GE16" i="5"/>
  <c r="FK16" i="5"/>
  <c r="EP16" i="5"/>
  <c r="DV16" i="5"/>
  <c r="DB16" i="5"/>
  <c r="CG16" i="5"/>
  <c r="BK16" i="5"/>
  <c r="MB10" i="5"/>
  <c r="ML10" i="5"/>
  <c r="LH10" i="5"/>
  <c r="KM10" i="5"/>
  <c r="JS10" i="5"/>
  <c r="IY10" i="5"/>
  <c r="ID10" i="5"/>
  <c r="HJ10" i="5"/>
  <c r="GO10" i="5"/>
  <c r="FU10" i="5"/>
  <c r="FA10" i="5"/>
  <c r="EF10" i="5"/>
  <c r="DL10" i="5"/>
  <c r="CQ10" i="5"/>
  <c r="BV10" i="5"/>
  <c r="AZ10" i="5"/>
  <c r="LR10" i="5"/>
  <c r="KX10" i="5"/>
  <c r="KC10" i="5"/>
  <c r="JI10" i="5"/>
  <c r="IN10" i="5"/>
  <c r="HT10" i="5"/>
  <c r="GZ10" i="5"/>
  <c r="GE10" i="5"/>
  <c r="FK10" i="5"/>
  <c r="EP10" i="5"/>
  <c r="DV10" i="5"/>
  <c r="DB10" i="5"/>
  <c r="CG10" i="5"/>
  <c r="BK10" i="5"/>
  <c r="J11" i="4"/>
</calcChain>
</file>

<file path=xl/sharedStrings.xml><?xml version="1.0" encoding="utf-8"?>
<sst xmlns="http://schemas.openxmlformats.org/spreadsheetml/2006/main" count="996" uniqueCount="176">
  <si>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</si>
  <si>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</si>
  <si>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</si>
  <si>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</si>
  <si>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</si>
  <si>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</si>
  <si>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</si>
  <si>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</si>
  <si>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〇船上山発電所建設改良積立金　　　13,807千円
　　　施設の改良・更新のための建設費
〇船上山発電所減債基金　　　　　　　　 1,023千円
　　　負債の償還に必要な財源の確保のため
〇船上山発電所修繕積立基金 　　　　 　180千円
　　　施設の老朽化、故障等の修繕経費として
〇土地改良区連合補助金（翌年度、一般会計繰出） 　　29千円
　　　国営造成施設の維持管理費の負担軽減として</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</si>
  <si>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</si>
  <si>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</si>
  <si>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</si>
  <si>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</si>
  <si>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</si>
  <si>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</si>
  <si>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</si>
  <si>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</si>
  <si>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</si>
  <si>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</si>
  <si>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</si>
  <si>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</si>
  <si>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</si>
  <si>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</si>
  <si>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</si>
  <si>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</si>
  <si>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</si>
  <si>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</si>
  <si>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</si>
  <si>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</si>
  <si>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</si>
  <si>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</si>
  <si>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</si>
  <si>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</si>
  <si>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</si>
  <si>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</si>
  <si>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</si>
  <si>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</si>
  <si>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</si>
  <si>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</si>
  <si>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</si>
  <si>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</si>
  <si>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</si>
  <si>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</si>
  <si>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</si>
  <si>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</si>
  <si>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</si>
  <si>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</si>
  <si>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</si>
  <si>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</si>
  <si>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</si>
  <si>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</si>
  <si>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</si>
  <si>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</si>
  <si>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</si>
  <si>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</si>
  <si>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</si>
  <si>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</si>
  <si>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</si>
  <si>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</si>
  <si>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</si>
  <si>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</si>
  <si>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</si>
  <si>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</si>
  <si>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</si>
  <si>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</si>
  <si>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</si>
  <si>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</si>
  <si>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</si>
  <si>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</si>
  <si>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</si>
  <si>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</si>
  <si>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</si>
  <si>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</si>
  <si>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</si>
  <si>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</si>
  <si>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</si>
  <si>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</si>
  <si>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</si>
  <si>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</si>
  <si>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</si>
  <si>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</si>
  <si>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</si>
  <si>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</si>
  <si>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</si>
  <si>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</si>
  <si>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</si>
  <si>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</si>
  <si>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</si>
  <si>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</si>
  <si>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</si>
  <si>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</si>
  <si>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</si>
  <si>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</si>
  <si>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</si>
  <si>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</si>
  <si>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</si>
  <si>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</si>
  <si>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</si>
  <si>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</si>
  <si>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</si>
  <si>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</si>
  <si>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</si>
  <si>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</si>
  <si>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</si>
  <si>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</si>
  <si>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</si>
  <si>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</si>
  <si>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</si>
  <si>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</si>
  <si>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</si>
  <si>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</si>
  <si>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</si>
  <si>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</si>
  <si>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</si>
  <si>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</si>
  <si>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313718</t>
  </si>
  <si>
    <t>47</t>
  </si>
  <si>
    <t>04</t>
  </si>
  <si>
    <t>0</t>
  </si>
  <si>
    <t>000</t>
  </si>
  <si>
    <t>鳥取県　琴浦町</t>
  </si>
  <si>
    <t>法非適用</t>
  </si>
  <si>
    <t>電気事業</t>
  </si>
  <si>
    <t>該当数値なし</t>
  </si>
  <si>
    <t>-</t>
  </si>
  <si>
    <t>平成46年12月31日　船上山発電所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</si>
  <si>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</si>
  <si>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</si>
  <si>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</si>
  <si>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</si>
  <si>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</si>
  <si>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</si>
  <si>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</si>
  <si>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</si>
  <si>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</si>
  <si>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</si>
  <si>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</si>
  <si>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</si>
  <si>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</si>
  <si>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</si>
  <si>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</si>
  <si>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</si>
  <si>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</si>
  <si>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</si>
  <si>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</si>
  <si>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</si>
  <si>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</si>
  <si>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</si>
  <si>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</si>
  <si>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</si>
  <si>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</si>
  <si>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</si>
  <si>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</si>
  <si>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</si>
  <si>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</si>
  <si>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</si>
  <si>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</si>
  <si>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</si>
  <si>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</si>
  <si>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</si>
  <si>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</si>
  <si>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</si>
  <si>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</si>
  <si>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</si>
  <si>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</si>
  <si>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</si>
  <si>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</si>
  <si>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</si>
  <si>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</si>
  <si>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</si>
  <si>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</si>
  <si>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</si>
  <si>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</si>
  <si>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平成27年度における「収益的収支比率」（料金収入や一般会計からの繰入金等の総収益で、総費用と地方債償還金がどれくらい賄えているかを示す）及び「営業収支比率」（料金収入等の営業活動から生じる収益で、発電費等の営業費用がどれくらい賄えているかを示す）は、それぞれ683.1％、615.6％で、いずれも100％以上となっており、26年度に引き続き27年度においても当該電気事業全体の収支及び営業収益は黒字となっています。なお27年度は発電装置の不具合により約3ヶ月間の稼動停止期間があったため、26年度と比較して各収支比率は下がっています。
○販売電力料1MWｈあたりにどれだけの費用がかかっているかを示す「供給原価」については、26年度に引き続き27年度においても平均値を大きく下回り、他団体に比べると費用は安価となっています。なお27年度は発電装置の不具合により約3ヶ月間の稼動停止期間があったため、26年度と比較して供給原価は高くなっています。
○経年の推移をみて収益が継続して成長しているかを判断する指標である「EBITDA」（減価償却前営業利益）については、収益性を経年比較して上昇していることが必要です。本指標では26年度は中途からの稼動であり、27年度は稼動停止期間の影響があるため単純に比較はできませんが、前年に比べて数字は上がっています。</t>
    <rPh sb="1" eb="3">
      <t>ヘイセイ</t>
    </rPh>
    <rPh sb="5" eb="6">
      <t>ネン</t>
    </rPh>
    <rPh sb="6" eb="7">
      <t>ド</t>
    </rPh>
    <rPh sb="12" eb="15">
      <t>シュウエキテキ</t>
    </rPh>
    <rPh sb="15" eb="17">
      <t>シュウシ</t>
    </rPh>
    <rPh sb="17" eb="19">
      <t>ヒリツ</t>
    </rPh>
    <rPh sb="21" eb="23">
      <t>リョウキン</t>
    </rPh>
    <rPh sb="23" eb="25">
      <t>シュウニュウ</t>
    </rPh>
    <rPh sb="26" eb="28">
      <t>イッパン</t>
    </rPh>
    <rPh sb="28" eb="30">
      <t>カイケイ</t>
    </rPh>
    <rPh sb="33" eb="35">
      <t>クリイレ</t>
    </rPh>
    <rPh sb="35" eb="36">
      <t>キン</t>
    </rPh>
    <rPh sb="36" eb="37">
      <t>トウ</t>
    </rPh>
    <rPh sb="38" eb="41">
      <t>ソウシュウエキ</t>
    </rPh>
    <rPh sb="43" eb="46">
      <t>ソウヒヨウ</t>
    </rPh>
    <rPh sb="47" eb="50">
      <t>チホウサイ</t>
    </rPh>
    <rPh sb="50" eb="53">
      <t>ショウカンキン</t>
    </rPh>
    <rPh sb="59" eb="60">
      <t>マカナ</t>
    </rPh>
    <rPh sb="66" eb="67">
      <t>シメ</t>
    </rPh>
    <rPh sb="69" eb="70">
      <t>オヨ</t>
    </rPh>
    <rPh sb="72" eb="74">
      <t>エイギョウ</t>
    </rPh>
    <rPh sb="74" eb="76">
      <t>シュウシ</t>
    </rPh>
    <rPh sb="76" eb="78">
      <t>ヒリツ</t>
    </rPh>
    <rPh sb="80" eb="82">
      <t>リョウキン</t>
    </rPh>
    <rPh sb="82" eb="84">
      <t>シュウニュウ</t>
    </rPh>
    <rPh sb="84" eb="85">
      <t>トウ</t>
    </rPh>
    <rPh sb="86" eb="88">
      <t>エイギョウ</t>
    </rPh>
    <rPh sb="88" eb="90">
      <t>カツドウ</t>
    </rPh>
    <rPh sb="92" eb="93">
      <t>ショウ</t>
    </rPh>
    <rPh sb="95" eb="97">
      <t>シュウエキ</t>
    </rPh>
    <rPh sb="99" eb="101">
      <t>ハツデン</t>
    </rPh>
    <rPh sb="101" eb="102">
      <t>ヒ</t>
    </rPh>
    <rPh sb="102" eb="103">
      <t>トウ</t>
    </rPh>
    <rPh sb="104" eb="106">
      <t>エイギョウ</t>
    </rPh>
    <rPh sb="106" eb="108">
      <t>ヒヨウ</t>
    </rPh>
    <rPh sb="114" eb="115">
      <t>マカナ</t>
    </rPh>
    <rPh sb="121" eb="122">
      <t>シメ</t>
    </rPh>
    <rPh sb="153" eb="155">
      <t>イジョウ</t>
    </rPh>
    <rPh sb="165" eb="166">
      <t>ド</t>
    </rPh>
    <rPh sb="173" eb="175">
      <t>ネンド</t>
    </rPh>
    <rPh sb="180" eb="182">
      <t>トウガイ</t>
    </rPh>
    <rPh sb="182" eb="184">
      <t>デンキ</t>
    </rPh>
    <rPh sb="184" eb="186">
      <t>ジギョウ</t>
    </rPh>
    <rPh sb="186" eb="188">
      <t>ゼンタイ</t>
    </rPh>
    <rPh sb="189" eb="191">
      <t>シュウシ</t>
    </rPh>
    <rPh sb="191" eb="192">
      <t>オヨ</t>
    </rPh>
    <rPh sb="193" eb="195">
      <t>エイギョウ</t>
    </rPh>
    <rPh sb="195" eb="197">
      <t>シュウエキ</t>
    </rPh>
    <rPh sb="198" eb="200">
      <t>クロジ</t>
    </rPh>
    <rPh sb="254" eb="255">
      <t>カク</t>
    </rPh>
    <rPh sb="255" eb="257">
      <t>シュウシ</t>
    </rPh>
    <rPh sb="257" eb="259">
      <t>ヒリツ</t>
    </rPh>
    <rPh sb="260" eb="261">
      <t>サ</t>
    </rPh>
    <rPh sb="271" eb="273">
      <t>ハンバイ</t>
    </rPh>
    <rPh sb="273" eb="275">
      <t>デンリョク</t>
    </rPh>
    <rPh sb="275" eb="276">
      <t>リョウ</t>
    </rPh>
    <rPh sb="289" eb="291">
      <t>ヒヨウ</t>
    </rPh>
    <rPh sb="300" eb="301">
      <t>シメ</t>
    </rPh>
    <rPh sb="303" eb="305">
      <t>キョウキュウ</t>
    </rPh>
    <rPh sb="305" eb="307">
      <t>ゲンカ</t>
    </rPh>
    <rPh sb="316" eb="318">
      <t>ネンド</t>
    </rPh>
    <rPh sb="319" eb="320">
      <t>ヒ</t>
    </rPh>
    <rPh sb="321" eb="322">
      <t>ツヅ</t>
    </rPh>
    <rPh sb="325" eb="327">
      <t>ネンド</t>
    </rPh>
    <rPh sb="332" eb="335">
      <t>ヘイキンチ</t>
    </rPh>
    <rPh sb="336" eb="337">
      <t>オオ</t>
    </rPh>
    <rPh sb="339" eb="341">
      <t>シタマワ</t>
    </rPh>
    <rPh sb="343" eb="344">
      <t>タ</t>
    </rPh>
    <rPh sb="344" eb="346">
      <t>ダンタイ</t>
    </rPh>
    <rPh sb="347" eb="348">
      <t>クラ</t>
    </rPh>
    <rPh sb="351" eb="353">
      <t>ヒヨウ</t>
    </rPh>
    <rPh sb="354" eb="356">
      <t>アンカ</t>
    </rPh>
    <rPh sb="368" eb="370">
      <t>ネンド</t>
    </rPh>
    <rPh sb="371" eb="373">
      <t>ハツデン</t>
    </rPh>
    <rPh sb="373" eb="375">
      <t>ソウチ</t>
    </rPh>
    <rPh sb="376" eb="379">
      <t>フグアイ</t>
    </rPh>
    <rPh sb="382" eb="383">
      <t>ヤク</t>
    </rPh>
    <rPh sb="385" eb="387">
      <t>ゲツカン</t>
    </rPh>
    <rPh sb="388" eb="390">
      <t>カドウ</t>
    </rPh>
    <rPh sb="390" eb="392">
      <t>テイシ</t>
    </rPh>
    <rPh sb="392" eb="394">
      <t>キカン</t>
    </rPh>
    <rPh sb="403" eb="405">
      <t>ネンド</t>
    </rPh>
    <rPh sb="406" eb="408">
      <t>ヒカク</t>
    </rPh>
    <rPh sb="415" eb="416">
      <t>タカ</t>
    </rPh>
    <rPh sb="428" eb="430">
      <t>ケイネン</t>
    </rPh>
    <rPh sb="431" eb="433">
      <t>スイイ</t>
    </rPh>
    <rPh sb="436" eb="438">
      <t>シュウエキ</t>
    </rPh>
    <rPh sb="439" eb="441">
      <t>ケイゾク</t>
    </rPh>
    <rPh sb="443" eb="445">
      <t>セイチョウ</t>
    </rPh>
    <rPh sb="451" eb="453">
      <t>ハンダン</t>
    </rPh>
    <rPh sb="455" eb="457">
      <t>シヒョウ</t>
    </rPh>
    <rPh sb="469" eb="471">
      <t>ゲンカ</t>
    </rPh>
    <rPh sb="471" eb="473">
      <t>ショウキャク</t>
    </rPh>
    <rPh sb="473" eb="474">
      <t>マエ</t>
    </rPh>
    <rPh sb="474" eb="476">
      <t>エイギョウ</t>
    </rPh>
    <rPh sb="476" eb="478">
      <t>リエキ</t>
    </rPh>
    <rPh sb="485" eb="488">
      <t>シュウエキセイ</t>
    </rPh>
    <rPh sb="489" eb="491">
      <t>ケイネン</t>
    </rPh>
    <rPh sb="491" eb="493">
      <t>ヒカク</t>
    </rPh>
    <rPh sb="495" eb="497">
      <t>ジョウショウ</t>
    </rPh>
    <rPh sb="504" eb="506">
      <t>ヒツヨウ</t>
    </rPh>
    <rPh sb="509" eb="510">
      <t>ホン</t>
    </rPh>
    <rPh sb="510" eb="512">
      <t>シヒョウ</t>
    </rPh>
    <rPh sb="516" eb="517">
      <t>ネン</t>
    </rPh>
    <rPh sb="517" eb="518">
      <t>ド</t>
    </rPh>
    <rPh sb="519" eb="521">
      <t>チュウト</t>
    </rPh>
    <rPh sb="524" eb="526">
      <t>カドウ</t>
    </rPh>
    <rPh sb="532" eb="534">
      <t>ネンド</t>
    </rPh>
    <rPh sb="535" eb="537">
      <t>カドウ</t>
    </rPh>
    <rPh sb="537" eb="539">
      <t>テイシ</t>
    </rPh>
    <rPh sb="539" eb="541">
      <t>キカン</t>
    </rPh>
    <rPh sb="542" eb="544">
      <t>エイキョウ</t>
    </rPh>
    <rPh sb="549" eb="551">
      <t>タンジュン</t>
    </rPh>
    <rPh sb="552" eb="554">
      <t>ヒカク</t>
    </rPh>
    <phoneticPr fontId="3"/>
  </si>
  <si>
    <t>○本来備えている発電能力と実際の発電電力量との割合で、設備の利用状況や適正規模判断する指標である「設備利用率」は、一般的には高い数値であることが望まれ、経年比較により施設の効率的な運用について確認できます。
　26年度は稼働開始年度であり、稼働期間が4ヶ月であったことにより設備利用率は、25.4%と低い比率となりました。27年度は、約3ヶ月の稼働停止期間があったものの、対前年に対しては、設備利用率が向上し42.3%となりました。設備利用率が100%を大きく下回る原因については、本施設が河川からの取水による発電施設であり、その取水にあっては、季節毎で取水制限があり、年間を通じて最大出力での稼働ができないためです。
　今後、通年の適正な設備利用率を把握し、施設の効率的な運用に生かしていくことが必要です。
○費用のうち、施設修繕、管理やメンテナンスにかかっている割合を表す「修繕費比率」は、経費が発生しなかったためゼロとなっています。
○料金収入に対する企業債残高の割合を表す「企業債残高対料金収入比率」は、企業債の起債が無かっためゼロとなっています。
○料金収入のうち、再生可能エネルギー固定価格買取制度により売電した収入の割合を表す指標「FIT収入割合」については100％となっており、固定価格買取制度の期間終了後、収入が減少するリスクについて今後検討が必要です。
　</t>
    <rPh sb="1" eb="3">
      <t>デンキ</t>
    </rPh>
    <rPh sb="3" eb="5">
      <t>ジギョウ</t>
    </rPh>
    <rPh sb="5" eb="7">
      <t>ゼンタイ</t>
    </rPh>
    <rPh sb="8" eb="10">
      <t>ケイエイ</t>
    </rPh>
    <rPh sb="11" eb="13">
      <t>ジョウキョウ</t>
    </rPh>
    <rPh sb="35" eb="37">
      <t>ソウチ</t>
    </rPh>
    <rPh sb="45" eb="47">
      <t>ジュウブン</t>
    </rPh>
    <rPh sb="47" eb="49">
      <t>ハンエイ</t>
    </rPh>
    <rPh sb="57" eb="60">
      <t>イッパンテキ</t>
    </rPh>
    <rPh sb="62" eb="63">
      <t>タカ</t>
    </rPh>
    <rPh sb="64" eb="66">
      <t>スウチ</t>
    </rPh>
    <rPh sb="72" eb="73">
      <t>ノゾ</t>
    </rPh>
    <rPh sb="76" eb="78">
      <t>ケイネン</t>
    </rPh>
    <rPh sb="78" eb="80">
      <t>ヒカク</t>
    </rPh>
    <rPh sb="83" eb="85">
      <t>シセツ</t>
    </rPh>
    <rPh sb="86" eb="89">
      <t>コウリツテキ</t>
    </rPh>
    <rPh sb="90" eb="92">
      <t>ウンヨウ</t>
    </rPh>
    <rPh sb="96" eb="98">
      <t>カクニン</t>
    </rPh>
    <rPh sb="110" eb="112">
      <t>カドウ</t>
    </rPh>
    <rPh sb="112" eb="114">
      <t>カイシ</t>
    </rPh>
    <rPh sb="114" eb="116">
      <t>ネンド</t>
    </rPh>
    <rPh sb="120" eb="122">
      <t>カドウ</t>
    </rPh>
    <rPh sb="122" eb="124">
      <t>キカン</t>
    </rPh>
    <rPh sb="127" eb="128">
      <t>ゲツ</t>
    </rPh>
    <rPh sb="137" eb="139">
      <t>セツビ</t>
    </rPh>
    <rPh sb="139" eb="142">
      <t>リヨウリツ</t>
    </rPh>
    <rPh sb="150" eb="151">
      <t>ヒク</t>
    </rPh>
    <rPh sb="152" eb="154">
      <t>ヒリツ</t>
    </rPh>
    <rPh sb="163" eb="165">
      <t>ネンド</t>
    </rPh>
    <rPh sb="172" eb="174">
      <t>カドウ</t>
    </rPh>
    <rPh sb="174" eb="176">
      <t>テイシ</t>
    </rPh>
    <rPh sb="176" eb="178">
      <t>キカン</t>
    </rPh>
    <rPh sb="186" eb="187">
      <t>タイ</t>
    </rPh>
    <rPh sb="187" eb="189">
      <t>ゼンネン</t>
    </rPh>
    <rPh sb="190" eb="191">
      <t>タイ</t>
    </rPh>
    <rPh sb="195" eb="197">
      <t>セツビ</t>
    </rPh>
    <rPh sb="197" eb="200">
      <t>リヨウリツ</t>
    </rPh>
    <rPh sb="201" eb="203">
      <t>コウジョウ</t>
    </rPh>
    <rPh sb="216" eb="218">
      <t>セツビ</t>
    </rPh>
    <rPh sb="218" eb="221">
      <t>リヨウリツ</t>
    </rPh>
    <rPh sb="227" eb="228">
      <t>オオ</t>
    </rPh>
    <rPh sb="230" eb="232">
      <t>シタマワ</t>
    </rPh>
    <rPh sb="233" eb="235">
      <t>ゲンイン</t>
    </rPh>
    <rPh sb="241" eb="242">
      <t>ホン</t>
    </rPh>
    <rPh sb="242" eb="244">
      <t>シセツ</t>
    </rPh>
    <rPh sb="245" eb="247">
      <t>カセン</t>
    </rPh>
    <rPh sb="250" eb="252">
      <t>シュスイ</t>
    </rPh>
    <rPh sb="255" eb="257">
      <t>ハツデン</t>
    </rPh>
    <rPh sb="257" eb="259">
      <t>シセツ</t>
    </rPh>
    <rPh sb="265" eb="267">
      <t>シュスイ</t>
    </rPh>
    <rPh sb="273" eb="275">
      <t>キセツ</t>
    </rPh>
    <rPh sb="275" eb="276">
      <t>ゴト</t>
    </rPh>
    <rPh sb="277" eb="279">
      <t>シュスイ</t>
    </rPh>
    <rPh sb="279" eb="281">
      <t>セイゲン</t>
    </rPh>
    <rPh sb="285" eb="287">
      <t>ネンカン</t>
    </rPh>
    <rPh sb="288" eb="289">
      <t>ツウ</t>
    </rPh>
    <rPh sb="291" eb="293">
      <t>サイダイ</t>
    </rPh>
    <rPh sb="293" eb="295">
      <t>シュツリョク</t>
    </rPh>
    <rPh sb="297" eb="299">
      <t>カドウ</t>
    </rPh>
    <rPh sb="311" eb="313">
      <t>コンゴ</t>
    </rPh>
    <rPh sb="314" eb="316">
      <t>ツウネン</t>
    </rPh>
    <rPh sb="317" eb="319">
      <t>テキセイ</t>
    </rPh>
    <rPh sb="320" eb="322">
      <t>セツビ</t>
    </rPh>
    <rPh sb="322" eb="325">
      <t>リヨウリツ</t>
    </rPh>
    <rPh sb="326" eb="328">
      <t>ハアク</t>
    </rPh>
    <rPh sb="330" eb="332">
      <t>シセツ</t>
    </rPh>
    <rPh sb="333" eb="336">
      <t>コウリツテキ</t>
    </rPh>
    <rPh sb="337" eb="339">
      <t>ウンヨウ</t>
    </rPh>
    <rPh sb="340" eb="341">
      <t>イ</t>
    </rPh>
    <rPh sb="349" eb="351">
      <t>ヒツヨウ</t>
    </rPh>
    <rPh sb="363" eb="366">
      <t>ショウライテキ</t>
    </rPh>
    <rPh sb="367" eb="369">
      <t>ヒツヨウ</t>
    </rPh>
    <rPh sb="372" eb="374">
      <t>シュウゼン</t>
    </rPh>
    <rPh sb="374" eb="376">
      <t>ヒヨウ</t>
    </rPh>
    <rPh sb="377" eb="379">
      <t>キキン</t>
    </rPh>
    <rPh sb="380" eb="382">
      <t>ツミタテ</t>
    </rPh>
    <rPh sb="389" eb="392">
      <t>アンテイテキ</t>
    </rPh>
    <rPh sb="393" eb="395">
      <t>ケイエイ</t>
    </rPh>
    <rPh sb="399" eb="401">
      <t>ケイカク</t>
    </rPh>
    <rPh sb="401" eb="403">
      <t>ハツデン</t>
    </rPh>
    <rPh sb="403" eb="404">
      <t>リョウ</t>
    </rPh>
    <rPh sb="405" eb="406">
      <t>タッ</t>
    </rPh>
    <rPh sb="409" eb="411">
      <t>ゲンイン</t>
    </rPh>
    <rPh sb="412" eb="414">
      <t>キュウメイ</t>
    </rPh>
    <rPh sb="415" eb="417">
      <t>カイケツ</t>
    </rPh>
    <rPh sb="422" eb="424">
      <t>ヒツヨウ</t>
    </rPh>
    <rPh sb="424" eb="427">
      <t>フカケツ</t>
    </rPh>
    <rPh sb="458" eb="460">
      <t>キギョウ</t>
    </rPh>
    <rPh sb="460" eb="461">
      <t>サイ</t>
    </rPh>
    <rPh sb="462" eb="464">
      <t>キサイ</t>
    </rPh>
    <rPh sb="465" eb="466">
      <t>ナ</t>
    </rPh>
    <rPh sb="550" eb="552">
      <t>コテイ</t>
    </rPh>
    <rPh sb="552" eb="554">
      <t>カカク</t>
    </rPh>
    <rPh sb="554" eb="556">
      <t>カイトリ</t>
    </rPh>
    <rPh sb="556" eb="558">
      <t>セイド</t>
    </rPh>
    <rPh sb="559" eb="561">
      <t>キカン</t>
    </rPh>
    <rPh sb="561" eb="564">
      <t>シュウリョウゴ</t>
    </rPh>
    <rPh sb="565" eb="567">
      <t>シュウニュウ</t>
    </rPh>
    <rPh sb="568" eb="570">
      <t>ゲンショウ</t>
    </rPh>
    <rPh sb="579" eb="581">
      <t>コンゴ</t>
    </rPh>
    <rPh sb="581" eb="583">
      <t>ケントウ</t>
    </rPh>
    <rPh sb="584" eb="586">
      <t>ヒツヨウ</t>
    </rPh>
    <phoneticPr fontId="3"/>
  </si>
  <si>
    <t>○電気事業全体の経営状況については、稼動して間もないことや不測の発電装置の不具合により十分指標に反映されていない部分もあるものの、現段階では大きな改善事項はありません。今後も適切な経営を行い、各種指標による分析を継続していく必要があります。
○安定経営のためには、設備利用率を高く維持することが重要であり、適切な維持管理を行うためには将来必要となる修繕、維持管理費用の積立等を適切に行っておく必要があります。
○H31年度を目処に策定を予定している経営戦略のなかで、将来にわたって安定的に事業を継続していくための中長期的な事業計画、効率化、経営健全化のための取組み方針等を盛り込む予定としています。　　　　　　　　　　　　　　　　　　　　　　　　　　　　　　　　　　　　　　　　　　　　　　　　　　　　　　　　　　　　　　　　　　　　　　　　　　　　　</t>
    <rPh sb="1" eb="3">
      <t>デンキ</t>
    </rPh>
    <rPh sb="3" eb="5">
      <t>ジギョウ</t>
    </rPh>
    <rPh sb="5" eb="7">
      <t>ゼンタイ</t>
    </rPh>
    <rPh sb="8" eb="10">
      <t>ケイエイ</t>
    </rPh>
    <rPh sb="10" eb="12">
      <t>ジョウキョウ</t>
    </rPh>
    <rPh sb="34" eb="36">
      <t>ソウチ</t>
    </rPh>
    <rPh sb="43" eb="45">
      <t>ジュウブン</t>
    </rPh>
    <rPh sb="45" eb="47">
      <t>シヒョウ</t>
    </rPh>
    <rPh sb="48" eb="50">
      <t>ハンエイ</t>
    </rPh>
    <rPh sb="56" eb="58">
      <t>ブブン</t>
    </rPh>
    <rPh sb="65" eb="68">
      <t>ゲンダンカイ</t>
    </rPh>
    <rPh sb="70" eb="71">
      <t>オオ</t>
    </rPh>
    <rPh sb="73" eb="75">
      <t>カイゼン</t>
    </rPh>
    <rPh sb="75" eb="77">
      <t>ジコウ</t>
    </rPh>
    <rPh sb="84" eb="86">
      <t>コンゴ</t>
    </rPh>
    <rPh sb="87" eb="89">
      <t>テキセツ</t>
    </rPh>
    <rPh sb="90" eb="92">
      <t>ケイエイ</t>
    </rPh>
    <rPh sb="93" eb="94">
      <t>オコナ</t>
    </rPh>
    <rPh sb="96" eb="98">
      <t>カクシュ</t>
    </rPh>
    <rPh sb="98" eb="100">
      <t>シヒョウ</t>
    </rPh>
    <rPh sb="103" eb="105">
      <t>ブンセキ</t>
    </rPh>
    <rPh sb="106" eb="108">
      <t>ケイゾク</t>
    </rPh>
    <rPh sb="112" eb="114">
      <t>ヒツヨウ</t>
    </rPh>
    <rPh sb="123" eb="125">
      <t>アンテイ</t>
    </rPh>
    <rPh sb="125" eb="127">
      <t>ケイエイ</t>
    </rPh>
    <rPh sb="133" eb="135">
      <t>セツビ</t>
    </rPh>
    <rPh sb="135" eb="137">
      <t>リヨウ</t>
    </rPh>
    <rPh sb="137" eb="138">
      <t>リツ</t>
    </rPh>
    <rPh sb="139" eb="140">
      <t>タカ</t>
    </rPh>
    <rPh sb="141" eb="143">
      <t>イジ</t>
    </rPh>
    <rPh sb="148" eb="150">
      <t>ジュウヨウ</t>
    </rPh>
    <rPh sb="154" eb="156">
      <t>テキセツ</t>
    </rPh>
    <rPh sb="157" eb="159">
      <t>イジ</t>
    </rPh>
    <rPh sb="159" eb="161">
      <t>カンリ</t>
    </rPh>
    <rPh sb="162" eb="163">
      <t>オコナ</t>
    </rPh>
    <rPh sb="170" eb="172">
      <t>ヒツヨウ</t>
    </rPh>
    <rPh sb="175" eb="177">
      <t>シュウゼン</t>
    </rPh>
    <rPh sb="178" eb="180">
      <t>イジ</t>
    </rPh>
    <rPh sb="180" eb="182">
      <t>カンリ</t>
    </rPh>
    <rPh sb="182" eb="184">
      <t>ヒヨウ</t>
    </rPh>
    <rPh sb="185" eb="187">
      <t>ツミタテ</t>
    </rPh>
    <rPh sb="187" eb="188">
      <t>トウ</t>
    </rPh>
    <rPh sb="189" eb="191">
      <t>テキセツ</t>
    </rPh>
    <rPh sb="192" eb="193">
      <t>オコナ</t>
    </rPh>
    <rPh sb="197" eb="199">
      <t>ヒツヨウ</t>
    </rPh>
    <rPh sb="211" eb="213">
      <t>ネンド</t>
    </rPh>
    <rPh sb="214" eb="216">
      <t>メド</t>
    </rPh>
    <rPh sb="217" eb="219">
      <t>サクテイ</t>
    </rPh>
    <rPh sb="220" eb="222">
      <t>ヨテイ</t>
    </rPh>
    <rPh sb="226" eb="228">
      <t>ケイエイ</t>
    </rPh>
    <rPh sb="228" eb="230">
      <t>センリャク</t>
    </rPh>
    <rPh sb="235" eb="237">
      <t>ショウライ</t>
    </rPh>
    <rPh sb="242" eb="245">
      <t>アンテイテキ</t>
    </rPh>
    <rPh sb="246" eb="248">
      <t>ジギョウ</t>
    </rPh>
    <rPh sb="249" eb="251">
      <t>ケイゾク</t>
    </rPh>
    <rPh sb="258" eb="259">
      <t>チュウ</t>
    </rPh>
    <rPh sb="259" eb="261">
      <t>チョウキ</t>
    </rPh>
    <rPh sb="261" eb="262">
      <t>テキ</t>
    </rPh>
    <rPh sb="263" eb="265">
      <t>ジギョウ</t>
    </rPh>
    <rPh sb="265" eb="267">
      <t>ケイカク</t>
    </rPh>
    <rPh sb="268" eb="271">
      <t>コウリツカ</t>
    </rPh>
    <rPh sb="272" eb="274">
      <t>ケイエイ</t>
    </rPh>
    <rPh sb="274" eb="277">
      <t>ケンゼンカ</t>
    </rPh>
    <rPh sb="281" eb="283">
      <t>トリク</t>
    </rPh>
    <rPh sb="284" eb="286">
      <t>ホウシン</t>
    </rPh>
    <rPh sb="286" eb="287">
      <t>トウ</t>
    </rPh>
    <rPh sb="288" eb="289">
      <t>モ</t>
    </rPh>
    <rPh sb="290" eb="291">
      <t>コ</t>
    </rPh>
    <rPh sb="292" eb="294">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</si>
</sst>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37"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#N/A</c:v>
                </c:pt>
                <c:pt idx="3">
                  <c:v>1103.5999999999999</c:v>
                </c:pt>
                <c:pt idx="4">
                  <c:v>683.1</c:v>
                </c:pt>
              </c:numCache>
            </c:numRef>
          </c:val>
        </c:ser>
        <c:dLbls>
          <c:showLegendKey val="0"/>
          <c:showVal val="0"/>
          <c:showCatName val="0"/>
          <c:showSerName val="0"/>
          <c:showPercent val="0"/>
          <c:showBubbleSize val="0"/>
        </c:dLbls>
        <c:gapWidth val="180"/>
        <c:overlap val="-90"/>
        <c:axId val="116513408"/>
        <c:axId val="11803891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#N/A</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16513408"/>
        <c:axId val="118038912"/>
      </c:lineChart>
      <c:catAx>
        <c:axId val="116513408"/>
        <c:scaling>
          <c:orientation val="minMax"/>
        </c:scaling>
        <c:delete val="0"/>
        <c:axPos val="b"/>
        <c:numFmt formatCode="ge" sourceLinked="1"/>
        <c:majorTickMark val="none"/>
        <c:minorTickMark val="none"/>
        <c:tickLblPos val="none"/>
        <c:crossAx val="118038912"/>
        <c:crosses val="autoZero"/>
        <c:auto val="0"/>
        <c:lblAlgn val="ctr"/>
        <c:lblOffset val="100"/>
        <c:noMultiLvlLbl val="1"/>
      </c:catAx>
      <c:valAx>
        <c:axId val="118038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5134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1103.5999999999999</c:v>
                </c:pt>
                <c:pt idx="4">
                  <c:v>615.6</c:v>
                </c:pt>
              </c:numCache>
            </c:numRef>
          </c:val>
        </c:ser>
        <c:dLbls>
          <c:showLegendKey val="0"/>
          <c:showVal val="0"/>
          <c:showCatName val="0"/>
          <c:showSerName val="0"/>
          <c:showPercent val="0"/>
          <c:showBubbleSize val="0"/>
        </c:dLbls>
        <c:gapWidth val="180"/>
        <c:overlap val="-90"/>
        <c:axId val="118069888"/>
        <c:axId val="11807577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#N/A</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18069888"/>
        <c:axId val="118075776"/>
      </c:lineChart>
      <c:catAx>
        <c:axId val="118069888"/>
        <c:scaling>
          <c:orientation val="minMax"/>
        </c:scaling>
        <c:delete val="0"/>
        <c:axPos val="b"/>
        <c:numFmt formatCode="ge" sourceLinked="1"/>
        <c:majorTickMark val="none"/>
        <c:minorTickMark val="none"/>
        <c:tickLblPos val="none"/>
        <c:crossAx val="118075776"/>
        <c:crosses val="autoZero"/>
        <c:auto val="0"/>
        <c:lblAlgn val="ctr"/>
        <c:lblOffset val="100"/>
        <c:noMultiLvlLbl val="1"/>
      </c:catAx>
      <c:valAx>
        <c:axId val="118075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069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913216"/>
        <c:axId val="13391910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3913216"/>
        <c:axId val="133919104"/>
      </c:lineChart>
      <c:catAx>
        <c:axId val="133913216"/>
        <c:scaling>
          <c:orientation val="minMax"/>
        </c:scaling>
        <c:delete val="0"/>
        <c:axPos val="b"/>
        <c:numFmt formatCode="ge" sourceLinked="1"/>
        <c:majorTickMark val="none"/>
        <c:minorTickMark val="none"/>
        <c:tickLblPos val="none"/>
        <c:crossAx val="133919104"/>
        <c:crosses val="autoZero"/>
        <c:auto val="0"/>
        <c:lblAlgn val="ctr"/>
        <c:lblOffset val="100"/>
        <c:noMultiLvlLbl val="1"/>
      </c:catAx>
      <c:valAx>
        <c:axId val="13391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913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#N/A</c:v>
                </c:pt>
                <c:pt idx="3">
                  <c:v>3326.5</c:v>
                </c:pt>
                <c:pt idx="4">
                  <c:v>6303.2</c:v>
                </c:pt>
              </c:numCache>
            </c:numRef>
          </c:val>
        </c:ser>
        <c:dLbls>
          <c:showLegendKey val="0"/>
          <c:showVal val="0"/>
          <c:showCatName val="0"/>
          <c:showSerName val="0"/>
          <c:showPercent val="0"/>
          <c:showBubbleSize val="0"/>
        </c:dLbls>
        <c:gapWidth val="180"/>
        <c:overlap val="-90"/>
        <c:axId val="143459072"/>
        <c:axId val="143460992"/>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#N/A</c:v>
                </c:pt>
                <c:pt idx="3">
                  <c:v>17642.5</c:v>
                </c:pt>
                <c:pt idx="4">
                  <c:v>18815.8</c:v>
                </c:pt>
              </c:numCache>
            </c:numRef>
          </c:val>
          <c:smooth val="0"/>
        </c:ser>
        <c:dLbls>
          <c:showLegendKey val="0"/>
          <c:showVal val="0"/>
          <c:showCatName val="0"/>
          <c:showSerName val="0"/>
          <c:showPercent val="0"/>
          <c:showBubbleSize val="0"/>
        </c:dLbls>
        <c:marker val="1"/>
        <c:smooth val="0"/>
        <c:axId val="143459072"/>
        <c:axId val="143460992"/>
      </c:lineChart>
      <c:catAx>
        <c:axId val="143459072"/>
        <c:scaling>
          <c:orientation val="minMax"/>
        </c:scaling>
        <c:delete val="0"/>
        <c:axPos val="b"/>
        <c:numFmt formatCode="ge" sourceLinked="1"/>
        <c:majorTickMark val="none"/>
        <c:minorTickMark val="none"/>
        <c:tickLblPos val="none"/>
        <c:crossAx val="143460992"/>
        <c:crosses val="autoZero"/>
        <c:auto val="0"/>
        <c:lblAlgn val="ctr"/>
        <c:lblOffset val="100"/>
        <c:noMultiLvlLbl val="1"/>
      </c:catAx>
      <c:valAx>
        <c:axId val="14346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459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#N/A</c:v>
                </c:pt>
                <c:pt idx="3">
                  <c:v>8179</c:v>
                </c:pt>
                <c:pt idx="4">
                  <c:v>15033</c:v>
                </c:pt>
              </c:numCache>
            </c:numRef>
          </c:val>
        </c:ser>
        <c:dLbls>
          <c:showLegendKey val="0"/>
          <c:showVal val="0"/>
          <c:showCatName val="0"/>
          <c:showSerName val="0"/>
          <c:showPercent val="0"/>
          <c:showBubbleSize val="0"/>
        </c:dLbls>
        <c:gapWidth val="180"/>
        <c:overlap val="-90"/>
        <c:axId val="143481856"/>
        <c:axId val="143496320"/>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#N/A</c:v>
                </c:pt>
                <c:pt idx="3">
                  <c:v>58539</c:v>
                </c:pt>
                <c:pt idx="4">
                  <c:v>37685</c:v>
                </c:pt>
              </c:numCache>
            </c:numRef>
          </c:val>
          <c:smooth val="0"/>
        </c:ser>
        <c:dLbls>
          <c:showLegendKey val="0"/>
          <c:showVal val="0"/>
          <c:showCatName val="0"/>
          <c:showSerName val="0"/>
          <c:showPercent val="0"/>
          <c:showBubbleSize val="0"/>
        </c:dLbls>
        <c:marker val="1"/>
        <c:smooth val="0"/>
        <c:axId val="143481856"/>
        <c:axId val="143496320"/>
      </c:lineChart>
      <c:catAx>
        <c:axId val="143481856"/>
        <c:scaling>
          <c:orientation val="minMax"/>
        </c:scaling>
        <c:delete val="0"/>
        <c:axPos val="b"/>
        <c:numFmt formatCode="ge" sourceLinked="1"/>
        <c:majorTickMark val="none"/>
        <c:minorTickMark val="none"/>
        <c:tickLblPos val="none"/>
        <c:crossAx val="143496320"/>
        <c:crosses val="autoZero"/>
        <c:auto val="0"/>
        <c:lblAlgn val="ctr"/>
        <c:lblOffset val="100"/>
        <c:noMultiLvlLbl val="1"/>
      </c:catAx>
      <c:valAx>
        <c:axId val="1434963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481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#N/A</c:v>
                </c:pt>
                <c:pt idx="3">
                  <c:v>25.4</c:v>
                </c:pt>
                <c:pt idx="4">
                  <c:v>42.3</c:v>
                </c:pt>
              </c:numCache>
            </c:numRef>
          </c:val>
        </c:ser>
        <c:dLbls>
          <c:showLegendKey val="0"/>
          <c:showVal val="0"/>
          <c:showCatName val="0"/>
          <c:showSerName val="0"/>
          <c:showPercent val="0"/>
          <c:showBubbleSize val="0"/>
        </c:dLbls>
        <c:gapWidth val="180"/>
        <c:overlap val="-90"/>
        <c:axId val="143285248"/>
        <c:axId val="143291520"/>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#N/A</c:v>
                </c:pt>
                <c:pt idx="3">
                  <c:v>37.700000000000003</c:v>
                </c:pt>
                <c:pt idx="4">
                  <c:v>33.9</c:v>
                </c:pt>
              </c:numCache>
            </c:numRef>
          </c:val>
          <c:smooth val="0"/>
        </c:ser>
        <c:dLbls>
          <c:showLegendKey val="0"/>
          <c:showVal val="0"/>
          <c:showCatName val="0"/>
          <c:showSerName val="0"/>
          <c:showPercent val="0"/>
          <c:showBubbleSize val="0"/>
        </c:dLbls>
        <c:marker val="1"/>
        <c:smooth val="0"/>
        <c:axId val="143285248"/>
        <c:axId val="143291520"/>
      </c:lineChart>
      <c:catAx>
        <c:axId val="143285248"/>
        <c:scaling>
          <c:orientation val="minMax"/>
        </c:scaling>
        <c:delete val="0"/>
        <c:axPos val="b"/>
        <c:numFmt formatCode="ge" sourceLinked="1"/>
        <c:majorTickMark val="none"/>
        <c:minorTickMark val="none"/>
        <c:tickLblPos val="none"/>
        <c:crossAx val="143291520"/>
        <c:crosses val="autoZero"/>
        <c:auto val="0"/>
        <c:lblAlgn val="ctr"/>
        <c:lblOffset val="100"/>
        <c:noMultiLvlLbl val="1"/>
      </c:catAx>
      <c:valAx>
        <c:axId val="143291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285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43335424"/>
        <c:axId val="14333734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#N/A</c:v>
                </c:pt>
                <c:pt idx="3">
                  <c:v>13.7</c:v>
                </c:pt>
                <c:pt idx="4">
                  <c:v>16.3</c:v>
                </c:pt>
              </c:numCache>
            </c:numRef>
          </c:val>
          <c:smooth val="0"/>
        </c:ser>
        <c:dLbls>
          <c:showLegendKey val="0"/>
          <c:showVal val="0"/>
          <c:showCatName val="0"/>
          <c:showSerName val="0"/>
          <c:showPercent val="0"/>
          <c:showBubbleSize val="0"/>
        </c:dLbls>
        <c:marker val="1"/>
        <c:smooth val="0"/>
        <c:axId val="143335424"/>
        <c:axId val="143337344"/>
      </c:lineChart>
      <c:catAx>
        <c:axId val="143335424"/>
        <c:scaling>
          <c:orientation val="minMax"/>
        </c:scaling>
        <c:delete val="0"/>
        <c:axPos val="b"/>
        <c:numFmt formatCode="ge" sourceLinked="1"/>
        <c:majorTickMark val="none"/>
        <c:minorTickMark val="none"/>
        <c:tickLblPos val="none"/>
        <c:crossAx val="143337344"/>
        <c:crosses val="autoZero"/>
        <c:auto val="0"/>
        <c:lblAlgn val="ctr"/>
        <c:lblOffset val="100"/>
        <c:noMultiLvlLbl val="1"/>
      </c:catAx>
      <c:valAx>
        <c:axId val="14333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33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43370496"/>
        <c:axId val="14337676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#N/A</c:v>
                </c:pt>
                <c:pt idx="3">
                  <c:v>99.7</c:v>
                </c:pt>
                <c:pt idx="4">
                  <c:v>101.4</c:v>
                </c:pt>
              </c:numCache>
            </c:numRef>
          </c:val>
          <c:smooth val="0"/>
        </c:ser>
        <c:dLbls>
          <c:showLegendKey val="0"/>
          <c:showVal val="0"/>
          <c:showCatName val="0"/>
          <c:showSerName val="0"/>
          <c:showPercent val="0"/>
          <c:showBubbleSize val="0"/>
        </c:dLbls>
        <c:marker val="1"/>
        <c:smooth val="0"/>
        <c:axId val="143370496"/>
        <c:axId val="143376768"/>
      </c:lineChart>
      <c:catAx>
        <c:axId val="143370496"/>
        <c:scaling>
          <c:orientation val="minMax"/>
        </c:scaling>
        <c:delete val="0"/>
        <c:axPos val="b"/>
        <c:numFmt formatCode="ge" sourceLinked="1"/>
        <c:majorTickMark val="none"/>
        <c:minorTickMark val="none"/>
        <c:tickLblPos val="none"/>
        <c:crossAx val="143376768"/>
        <c:crosses val="autoZero"/>
        <c:auto val="0"/>
        <c:lblAlgn val="ctr"/>
        <c:lblOffset val="100"/>
        <c:noMultiLvlLbl val="1"/>
      </c:catAx>
      <c:valAx>
        <c:axId val="143376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370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3806848"/>
        <c:axId val="14380876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806848"/>
        <c:axId val="143808768"/>
      </c:lineChart>
      <c:catAx>
        <c:axId val="143806848"/>
        <c:scaling>
          <c:orientation val="minMax"/>
        </c:scaling>
        <c:delete val="0"/>
        <c:axPos val="b"/>
        <c:numFmt formatCode="ge" sourceLinked="1"/>
        <c:majorTickMark val="none"/>
        <c:minorTickMark val="none"/>
        <c:tickLblPos val="none"/>
        <c:crossAx val="143808768"/>
        <c:crosses val="autoZero"/>
        <c:auto val="0"/>
        <c:lblAlgn val="ctr"/>
        <c:lblOffset val="100"/>
        <c:noMultiLvlLbl val="1"/>
      </c:catAx>
      <c:valAx>
        <c:axId val="14380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3806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43821440"/>
        <c:axId val="14385638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#N/A</c:v>
                </c:pt>
                <c:pt idx="3">
                  <c:v>70.2</c:v>
                </c:pt>
                <c:pt idx="4">
                  <c:v>72.7</c:v>
                </c:pt>
              </c:numCache>
            </c:numRef>
          </c:val>
          <c:smooth val="0"/>
        </c:ser>
        <c:dLbls>
          <c:showLegendKey val="0"/>
          <c:showVal val="0"/>
          <c:showCatName val="0"/>
          <c:showSerName val="0"/>
          <c:showPercent val="0"/>
          <c:showBubbleSize val="0"/>
        </c:dLbls>
        <c:marker val="1"/>
        <c:smooth val="0"/>
        <c:axId val="143821440"/>
        <c:axId val="143856384"/>
      </c:lineChart>
      <c:catAx>
        <c:axId val="143821440"/>
        <c:scaling>
          <c:orientation val="minMax"/>
        </c:scaling>
        <c:delete val="0"/>
        <c:axPos val="b"/>
        <c:numFmt formatCode="ge" sourceLinked="1"/>
        <c:majorTickMark val="none"/>
        <c:minorTickMark val="none"/>
        <c:tickLblPos val="none"/>
        <c:crossAx val="143856384"/>
        <c:crosses val="autoZero"/>
        <c:auto val="0"/>
        <c:lblAlgn val="ctr"/>
        <c:lblOffset val="100"/>
        <c:noMultiLvlLbl val="1"/>
      </c:catAx>
      <c:valAx>
        <c:axId val="143856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821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25.4</c:v>
                </c:pt>
                <c:pt idx="4">
                  <c:v>42.3</c:v>
                </c:pt>
              </c:numCache>
            </c:numRef>
          </c:val>
        </c:ser>
        <c:dLbls>
          <c:showLegendKey val="0"/>
          <c:showVal val="0"/>
          <c:showCatName val="0"/>
          <c:showSerName val="0"/>
          <c:showPercent val="0"/>
          <c:showBubbleSize val="0"/>
        </c:dLbls>
        <c:gapWidth val="180"/>
        <c:overlap val="-90"/>
        <c:axId val="143873152"/>
        <c:axId val="14387507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56.1</c:v>
                </c:pt>
                <c:pt idx="4">
                  <c:v>61.8</c:v>
                </c:pt>
              </c:numCache>
            </c:numRef>
          </c:val>
          <c:smooth val="0"/>
        </c:ser>
        <c:dLbls>
          <c:showLegendKey val="0"/>
          <c:showVal val="0"/>
          <c:showCatName val="0"/>
          <c:showSerName val="0"/>
          <c:showPercent val="0"/>
          <c:showBubbleSize val="0"/>
        </c:dLbls>
        <c:marker val="1"/>
        <c:smooth val="0"/>
        <c:axId val="143873152"/>
        <c:axId val="143875072"/>
      </c:lineChart>
      <c:catAx>
        <c:axId val="143873152"/>
        <c:scaling>
          <c:orientation val="minMax"/>
        </c:scaling>
        <c:delete val="0"/>
        <c:axPos val="b"/>
        <c:numFmt formatCode="ge" sourceLinked="1"/>
        <c:majorTickMark val="none"/>
        <c:minorTickMark val="none"/>
        <c:tickLblPos val="none"/>
        <c:crossAx val="143875072"/>
        <c:crosses val="autoZero"/>
        <c:auto val="0"/>
        <c:lblAlgn val="ctr"/>
        <c:lblOffset val="100"/>
        <c:noMultiLvlLbl val="1"/>
      </c:catAx>
      <c:valAx>
        <c:axId val="143875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873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43912320"/>
        <c:axId val="14391449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16.7</c:v>
                </c:pt>
                <c:pt idx="4">
                  <c:v>8.6999999999999993</c:v>
                </c:pt>
              </c:numCache>
            </c:numRef>
          </c:val>
          <c:smooth val="0"/>
        </c:ser>
        <c:dLbls>
          <c:showLegendKey val="0"/>
          <c:showVal val="0"/>
          <c:showCatName val="0"/>
          <c:showSerName val="0"/>
          <c:showPercent val="0"/>
          <c:showBubbleSize val="0"/>
        </c:dLbls>
        <c:marker val="1"/>
        <c:smooth val="0"/>
        <c:axId val="143912320"/>
        <c:axId val="143914496"/>
      </c:lineChart>
      <c:catAx>
        <c:axId val="143912320"/>
        <c:scaling>
          <c:orientation val="minMax"/>
        </c:scaling>
        <c:delete val="0"/>
        <c:axPos val="b"/>
        <c:numFmt formatCode="ge" sourceLinked="1"/>
        <c:majorTickMark val="none"/>
        <c:minorTickMark val="none"/>
        <c:tickLblPos val="none"/>
        <c:crossAx val="143914496"/>
        <c:crosses val="autoZero"/>
        <c:auto val="0"/>
        <c:lblAlgn val="ctr"/>
        <c:lblOffset val="100"/>
        <c:noMultiLvlLbl val="1"/>
      </c:catAx>
      <c:valAx>
        <c:axId val="143914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912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43615872"/>
        <c:axId val="143638528"/>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333.7</c:v>
                </c:pt>
                <c:pt idx="4">
                  <c:v>334.6</c:v>
                </c:pt>
              </c:numCache>
            </c:numRef>
          </c:val>
          <c:smooth val="0"/>
        </c:ser>
        <c:dLbls>
          <c:showLegendKey val="0"/>
          <c:showVal val="0"/>
          <c:showCatName val="0"/>
          <c:showSerName val="0"/>
          <c:showPercent val="0"/>
          <c:showBubbleSize val="0"/>
        </c:dLbls>
        <c:marker val="1"/>
        <c:smooth val="0"/>
        <c:axId val="143615872"/>
        <c:axId val="143638528"/>
      </c:lineChart>
      <c:catAx>
        <c:axId val="143615872"/>
        <c:scaling>
          <c:orientation val="minMax"/>
        </c:scaling>
        <c:delete val="0"/>
        <c:axPos val="b"/>
        <c:numFmt formatCode="ge" sourceLinked="1"/>
        <c:majorTickMark val="none"/>
        <c:minorTickMark val="none"/>
        <c:tickLblPos val="none"/>
        <c:crossAx val="143638528"/>
        <c:crosses val="autoZero"/>
        <c:auto val="0"/>
        <c:lblAlgn val="ctr"/>
        <c:lblOffset val="100"/>
        <c:noMultiLvlLbl val="1"/>
      </c:catAx>
      <c:valAx>
        <c:axId val="143638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36158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3737216"/>
        <c:axId val="14373913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37216"/>
        <c:axId val="143739136"/>
      </c:lineChart>
      <c:catAx>
        <c:axId val="143737216"/>
        <c:scaling>
          <c:orientation val="minMax"/>
        </c:scaling>
        <c:delete val="0"/>
        <c:axPos val="b"/>
        <c:numFmt formatCode="ge" sourceLinked="1"/>
        <c:majorTickMark val="none"/>
        <c:minorTickMark val="none"/>
        <c:tickLblPos val="none"/>
        <c:crossAx val="143739136"/>
        <c:crosses val="autoZero"/>
        <c:auto val="0"/>
        <c:lblAlgn val="ctr"/>
        <c:lblOffset val="100"/>
        <c:noMultiLvlLbl val="1"/>
      </c:catAx>
      <c:valAx>
        <c:axId val="143739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737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43764096"/>
        <c:axId val="14377446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58.4</c:v>
                </c:pt>
                <c:pt idx="4">
                  <c:v>80.599999999999994</c:v>
                </c:pt>
              </c:numCache>
            </c:numRef>
          </c:val>
          <c:smooth val="0"/>
        </c:ser>
        <c:dLbls>
          <c:showLegendKey val="0"/>
          <c:showVal val="0"/>
          <c:showCatName val="0"/>
          <c:showSerName val="0"/>
          <c:showPercent val="0"/>
          <c:showBubbleSize val="0"/>
        </c:dLbls>
        <c:marker val="1"/>
        <c:smooth val="0"/>
        <c:axId val="143764096"/>
        <c:axId val="143774464"/>
      </c:lineChart>
      <c:catAx>
        <c:axId val="143764096"/>
        <c:scaling>
          <c:orientation val="minMax"/>
        </c:scaling>
        <c:delete val="0"/>
        <c:axPos val="b"/>
        <c:numFmt formatCode="ge" sourceLinked="1"/>
        <c:majorTickMark val="none"/>
        <c:minorTickMark val="none"/>
        <c:tickLblPos val="none"/>
        <c:crossAx val="143774464"/>
        <c:crosses val="autoZero"/>
        <c:auto val="0"/>
        <c:lblAlgn val="ctr"/>
        <c:lblOffset val="100"/>
        <c:noMultiLvlLbl val="1"/>
      </c:catAx>
      <c:valAx>
        <c:axId val="143774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76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3942784"/>
        <c:axId val="14394470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942784"/>
        <c:axId val="143944704"/>
      </c:lineChart>
      <c:catAx>
        <c:axId val="143942784"/>
        <c:scaling>
          <c:orientation val="minMax"/>
        </c:scaling>
        <c:delete val="0"/>
        <c:axPos val="b"/>
        <c:numFmt formatCode="ge" sourceLinked="1"/>
        <c:majorTickMark val="none"/>
        <c:minorTickMark val="none"/>
        <c:tickLblPos val="none"/>
        <c:crossAx val="143944704"/>
        <c:crosses val="autoZero"/>
        <c:auto val="0"/>
        <c:lblAlgn val="ctr"/>
        <c:lblOffset val="100"/>
        <c:noMultiLvlLbl val="1"/>
      </c:catAx>
      <c:valAx>
        <c:axId val="143944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942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3965568"/>
        <c:axId val="14397184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965568"/>
        <c:axId val="143971840"/>
      </c:lineChart>
      <c:catAx>
        <c:axId val="143965568"/>
        <c:scaling>
          <c:orientation val="minMax"/>
        </c:scaling>
        <c:delete val="0"/>
        <c:axPos val="b"/>
        <c:numFmt formatCode="ge" sourceLinked="1"/>
        <c:majorTickMark val="none"/>
        <c:minorTickMark val="none"/>
        <c:tickLblPos val="none"/>
        <c:crossAx val="143971840"/>
        <c:crosses val="autoZero"/>
        <c:auto val="0"/>
        <c:lblAlgn val="ctr"/>
        <c:lblOffset val="100"/>
        <c:noMultiLvlLbl val="1"/>
      </c:catAx>
      <c:valAx>
        <c:axId val="143971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965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288000"/>
        <c:axId val="144298368"/>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88000"/>
        <c:axId val="144298368"/>
      </c:lineChart>
      <c:catAx>
        <c:axId val="144288000"/>
        <c:scaling>
          <c:orientation val="minMax"/>
        </c:scaling>
        <c:delete val="0"/>
        <c:axPos val="b"/>
        <c:numFmt formatCode="ge" sourceLinked="1"/>
        <c:majorTickMark val="none"/>
        <c:minorTickMark val="none"/>
        <c:tickLblPos val="none"/>
        <c:crossAx val="144298368"/>
        <c:crosses val="autoZero"/>
        <c:auto val="0"/>
        <c:lblAlgn val="ctr"/>
        <c:lblOffset val="100"/>
        <c:noMultiLvlLbl val="1"/>
      </c:catAx>
      <c:valAx>
        <c:axId val="14429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288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388864"/>
        <c:axId val="14439078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388864"/>
        <c:axId val="144390784"/>
      </c:lineChart>
      <c:catAx>
        <c:axId val="144388864"/>
        <c:scaling>
          <c:orientation val="minMax"/>
        </c:scaling>
        <c:delete val="0"/>
        <c:axPos val="b"/>
        <c:numFmt formatCode="ge" sourceLinked="1"/>
        <c:majorTickMark val="none"/>
        <c:minorTickMark val="none"/>
        <c:tickLblPos val="none"/>
        <c:crossAx val="144390784"/>
        <c:crosses val="autoZero"/>
        <c:auto val="0"/>
        <c:lblAlgn val="ctr"/>
        <c:lblOffset val="100"/>
        <c:noMultiLvlLbl val="1"/>
      </c:catAx>
      <c:valAx>
        <c:axId val="144390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388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429056"/>
        <c:axId val="14443097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429056"/>
        <c:axId val="144430976"/>
      </c:lineChart>
      <c:catAx>
        <c:axId val="144429056"/>
        <c:scaling>
          <c:orientation val="minMax"/>
        </c:scaling>
        <c:delete val="0"/>
        <c:axPos val="b"/>
        <c:numFmt formatCode="ge" sourceLinked="1"/>
        <c:majorTickMark val="none"/>
        <c:minorTickMark val="none"/>
        <c:tickLblPos val="none"/>
        <c:crossAx val="144430976"/>
        <c:crosses val="autoZero"/>
        <c:auto val="0"/>
        <c:lblAlgn val="ctr"/>
        <c:lblOffset val="100"/>
        <c:noMultiLvlLbl val="1"/>
      </c:catAx>
      <c:valAx>
        <c:axId val="14443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42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337152"/>
        <c:axId val="14434342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337152"/>
        <c:axId val="144343424"/>
      </c:lineChart>
      <c:catAx>
        <c:axId val="144337152"/>
        <c:scaling>
          <c:orientation val="minMax"/>
        </c:scaling>
        <c:delete val="0"/>
        <c:axPos val="b"/>
        <c:numFmt formatCode="ge" sourceLinked="1"/>
        <c:majorTickMark val="none"/>
        <c:minorTickMark val="none"/>
        <c:tickLblPos val="none"/>
        <c:crossAx val="144343424"/>
        <c:crosses val="autoZero"/>
        <c:auto val="0"/>
        <c:lblAlgn val="ctr"/>
        <c:lblOffset val="100"/>
        <c:noMultiLvlLbl val="1"/>
      </c:catAx>
      <c:valAx>
        <c:axId val="1443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337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368384"/>
        <c:axId val="144370304"/>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368384"/>
        <c:axId val="144370304"/>
      </c:lineChart>
      <c:catAx>
        <c:axId val="144368384"/>
        <c:scaling>
          <c:orientation val="minMax"/>
        </c:scaling>
        <c:delete val="0"/>
        <c:axPos val="b"/>
        <c:numFmt formatCode="ge" sourceLinked="1"/>
        <c:majorTickMark val="none"/>
        <c:minorTickMark val="none"/>
        <c:tickLblPos val="none"/>
        <c:crossAx val="144370304"/>
        <c:crosses val="autoZero"/>
        <c:auto val="0"/>
        <c:lblAlgn val="ctr"/>
        <c:lblOffset val="100"/>
        <c:noMultiLvlLbl val="1"/>
      </c:catAx>
      <c:valAx>
        <c:axId val="14437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368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141312"/>
        <c:axId val="14414348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141312"/>
        <c:axId val="144143488"/>
      </c:lineChart>
      <c:catAx>
        <c:axId val="144141312"/>
        <c:scaling>
          <c:orientation val="minMax"/>
        </c:scaling>
        <c:delete val="0"/>
        <c:axPos val="b"/>
        <c:numFmt formatCode="ge" sourceLinked="1"/>
        <c:majorTickMark val="none"/>
        <c:minorTickMark val="none"/>
        <c:tickLblPos val="none"/>
        <c:crossAx val="144143488"/>
        <c:crosses val="autoZero"/>
        <c:auto val="0"/>
        <c:lblAlgn val="ctr"/>
        <c:lblOffset val="100"/>
        <c:noMultiLvlLbl val="1"/>
      </c:catAx>
      <c:valAx>
        <c:axId val="144143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141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712832"/>
        <c:axId val="14471475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12832"/>
        <c:axId val="144714752"/>
      </c:lineChart>
      <c:catAx>
        <c:axId val="144712832"/>
        <c:scaling>
          <c:orientation val="minMax"/>
        </c:scaling>
        <c:delete val="0"/>
        <c:axPos val="b"/>
        <c:numFmt formatCode="ge" sourceLinked="1"/>
        <c:majorTickMark val="none"/>
        <c:minorTickMark val="none"/>
        <c:tickLblPos val="none"/>
        <c:crossAx val="144714752"/>
        <c:crosses val="autoZero"/>
        <c:auto val="0"/>
        <c:lblAlgn val="ctr"/>
        <c:lblOffset val="100"/>
        <c:noMultiLvlLbl val="1"/>
      </c:catAx>
      <c:valAx>
        <c:axId val="144714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71283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731520"/>
        <c:axId val="14475008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31520"/>
        <c:axId val="144750080"/>
      </c:lineChart>
      <c:catAx>
        <c:axId val="144731520"/>
        <c:scaling>
          <c:orientation val="minMax"/>
        </c:scaling>
        <c:delete val="0"/>
        <c:axPos val="b"/>
        <c:numFmt formatCode="ge" sourceLinked="1"/>
        <c:majorTickMark val="none"/>
        <c:minorTickMark val="none"/>
        <c:tickLblPos val="none"/>
        <c:crossAx val="144750080"/>
        <c:crosses val="autoZero"/>
        <c:auto val="0"/>
        <c:lblAlgn val="ctr"/>
        <c:lblOffset val="100"/>
        <c:noMultiLvlLbl val="1"/>
      </c:catAx>
      <c:valAx>
        <c:axId val="14475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731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848768"/>
        <c:axId val="144859136"/>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848768"/>
        <c:axId val="144859136"/>
      </c:lineChart>
      <c:catAx>
        <c:axId val="144848768"/>
        <c:scaling>
          <c:orientation val="minMax"/>
        </c:scaling>
        <c:delete val="0"/>
        <c:axPos val="b"/>
        <c:numFmt formatCode="ge" sourceLinked="1"/>
        <c:majorTickMark val="none"/>
        <c:minorTickMark val="none"/>
        <c:tickLblPos val="none"/>
        <c:crossAx val="144859136"/>
        <c:crosses val="autoZero"/>
        <c:auto val="0"/>
        <c:lblAlgn val="ctr"/>
        <c:lblOffset val="100"/>
        <c:noMultiLvlLbl val="1"/>
      </c:catAx>
      <c:valAx>
        <c:axId val="144859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848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769408"/>
        <c:axId val="14477132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69408"/>
        <c:axId val="144771328"/>
      </c:lineChart>
      <c:catAx>
        <c:axId val="144769408"/>
        <c:scaling>
          <c:orientation val="minMax"/>
        </c:scaling>
        <c:delete val="0"/>
        <c:axPos val="b"/>
        <c:numFmt formatCode="ge" sourceLinked="1"/>
        <c:majorTickMark val="none"/>
        <c:minorTickMark val="none"/>
        <c:tickLblPos val="none"/>
        <c:crossAx val="144771328"/>
        <c:crosses val="autoZero"/>
        <c:auto val="0"/>
        <c:lblAlgn val="ctr"/>
        <c:lblOffset val="100"/>
        <c:noMultiLvlLbl val="1"/>
      </c:catAx>
      <c:valAx>
        <c:axId val="144771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769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808192"/>
        <c:axId val="144810368"/>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808192"/>
        <c:axId val="144810368"/>
      </c:lineChart>
      <c:catAx>
        <c:axId val="144808192"/>
        <c:scaling>
          <c:orientation val="minMax"/>
        </c:scaling>
        <c:delete val="0"/>
        <c:axPos val="b"/>
        <c:numFmt formatCode="ge" sourceLinked="1"/>
        <c:majorTickMark val="none"/>
        <c:minorTickMark val="none"/>
        <c:tickLblPos val="none"/>
        <c:crossAx val="144810368"/>
        <c:crosses val="autoZero"/>
        <c:auto val="0"/>
        <c:lblAlgn val="ctr"/>
        <c:lblOffset val="100"/>
        <c:noMultiLvlLbl val="1"/>
      </c:catAx>
      <c:valAx>
        <c:axId val="144810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808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974592"/>
        <c:axId val="14497651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974592"/>
        <c:axId val="144976512"/>
      </c:lineChart>
      <c:catAx>
        <c:axId val="144974592"/>
        <c:scaling>
          <c:orientation val="minMax"/>
        </c:scaling>
        <c:delete val="0"/>
        <c:axPos val="b"/>
        <c:numFmt formatCode="ge" sourceLinked="1"/>
        <c:majorTickMark val="none"/>
        <c:minorTickMark val="none"/>
        <c:tickLblPos val="none"/>
        <c:crossAx val="144976512"/>
        <c:crosses val="autoZero"/>
        <c:auto val="0"/>
        <c:lblAlgn val="ctr"/>
        <c:lblOffset val="100"/>
        <c:noMultiLvlLbl val="1"/>
      </c:catAx>
      <c:valAx>
        <c:axId val="144976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974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988800"/>
        <c:axId val="145015552"/>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988800"/>
        <c:axId val="145015552"/>
      </c:lineChart>
      <c:catAx>
        <c:axId val="144988800"/>
        <c:scaling>
          <c:orientation val="minMax"/>
        </c:scaling>
        <c:delete val="0"/>
        <c:axPos val="b"/>
        <c:numFmt formatCode="ge" sourceLinked="1"/>
        <c:majorTickMark val="none"/>
        <c:minorTickMark val="none"/>
        <c:tickLblPos val="none"/>
        <c:crossAx val="145015552"/>
        <c:crosses val="autoZero"/>
        <c:auto val="0"/>
        <c:lblAlgn val="ctr"/>
        <c:lblOffset val="100"/>
        <c:noMultiLvlLbl val="1"/>
      </c:catAx>
      <c:valAx>
        <c:axId val="14501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988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80400"/>
          <a:ext cx="568808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8770" y="7280400"/>
          <a:ext cx="5681284"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11895" y="7280400"/>
          <a:ext cx="568808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5906" y="7280400"/>
          <a:ext cx="5690808"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6245" y="7280400"/>
          <a:ext cx="569761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640630</xdr:colOff>
      <xdr:row>41</xdr:row>
      <xdr:rowOff>117765</xdr:rowOff>
    </xdr:from>
    <xdr:ext cx="2608406" cy="392415"/>
    <xdr:sp macro="" textlink="データ!CX9">
      <xdr:nvSpPr>
        <xdr:cNvPr id="20" name="正方形/長方形 19"/>
        <xdr:cNvSpPr/>
      </xdr:nvSpPr>
      <xdr:spPr>
        <a:xfrm>
          <a:off x="2793280" y="11643015"/>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640631</xdr:colOff>
      <xdr:row>41</xdr:row>
      <xdr:rowOff>117765</xdr:rowOff>
    </xdr:from>
    <xdr:ext cx="2608406" cy="392415"/>
    <xdr:sp macro="" textlink="データ!EW9">
      <xdr:nvSpPr>
        <xdr:cNvPr id="22" name="正方形/長方形 21"/>
        <xdr:cNvSpPr/>
      </xdr:nvSpPr>
      <xdr:spPr>
        <a:xfrm>
          <a:off x="10097595"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6342" y="11965420"/>
          <a:ext cx="5686265" cy="2893989"/>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6342" y="15013421"/>
          <a:ext cx="5686265" cy="288965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6342" y="18074409"/>
          <a:ext cx="5686265" cy="288965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6342" y="21118080"/>
          <a:ext cx="5686265" cy="288966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6342" y="24128558"/>
          <a:ext cx="5686265" cy="288965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65343" y="11965420"/>
          <a:ext cx="5191977" cy="2893989"/>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65343" y="15013421"/>
          <a:ext cx="5191977" cy="288965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65343" y="18074409"/>
          <a:ext cx="5191977" cy="288965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65343" y="21118080"/>
          <a:ext cx="5191977" cy="288966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65343" y="24128558"/>
          <a:ext cx="5191977" cy="288965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537047" y="11965420"/>
          <a:ext cx="5191977" cy="2893989"/>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537047" y="15013421"/>
          <a:ext cx="5191977" cy="288965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537047" y="18074409"/>
          <a:ext cx="5191977" cy="288965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537047" y="21118080"/>
          <a:ext cx="5191977" cy="288966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537047" y="24128558"/>
          <a:ext cx="5191977" cy="288965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139479" y="11965420"/>
          <a:ext cx="5191978" cy="2893989"/>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139479" y="15013421"/>
          <a:ext cx="5191978" cy="288965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139479" y="18074409"/>
          <a:ext cx="5191978" cy="288965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139479" y="21118080"/>
          <a:ext cx="5191978" cy="288966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139479" y="24128558"/>
          <a:ext cx="5191978" cy="288965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724594" y="11965420"/>
          <a:ext cx="5191977" cy="2893989"/>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724594" y="15013421"/>
          <a:ext cx="5191977" cy="288965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724594" y="18074409"/>
          <a:ext cx="5191977" cy="288965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724594" y="21118080"/>
          <a:ext cx="5191977" cy="288966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724594" y="24128558"/>
          <a:ext cx="5191977" cy="288965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87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87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87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87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87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878"/>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879"/>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880"/>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881"/>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882"/>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883"/>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884"/>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885"/>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886"/>
                </a:ext>
              </a:extLst>
            </xdr:cNvPicPr>
          </xdr:nvPicPr>
          <xdr:blipFill>
            <a:blip xmlns:r="http://schemas.openxmlformats.org/officeDocument/2006/relationships" r:embed="rId44"/>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887"/>
                </a:ext>
              </a:extLst>
            </xdr:cNvPicPr>
          </xdr:nvPicPr>
          <xdr:blipFill>
            <a:blip xmlns:r="http://schemas.openxmlformats.org/officeDocument/2006/relationships" r:embed="rId45"/>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888"/>
                </a:ext>
              </a:extLst>
            </xdr:cNvPicPr>
          </xdr:nvPicPr>
          <xdr:blipFill>
            <a:blip xmlns:r="http://schemas.openxmlformats.org/officeDocument/2006/relationships" r:embed="rId46"/>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889"/>
                </a:ext>
              </a:extLst>
            </xdr:cNvPicPr>
          </xdr:nvPicPr>
          <xdr:blipFill>
            <a:blip xmlns:r="http://schemas.openxmlformats.org/officeDocument/2006/relationships" r:embed="rId47"/>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890"/>
                </a:ext>
              </a:extLst>
            </xdr:cNvPicPr>
          </xdr:nvPicPr>
          <xdr:blipFill>
            <a:blip xmlns:r="http://schemas.openxmlformats.org/officeDocument/2006/relationships" r:embed="rId47"/>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891"/>
                </a:ext>
              </a:extLst>
            </xdr:cNvPicPr>
          </xdr:nvPicPr>
          <xdr:blipFill>
            <a:blip xmlns:r="http://schemas.openxmlformats.org/officeDocument/2006/relationships" r:embed="rId47"/>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892"/>
                </a:ext>
              </a:extLst>
            </xdr:cNvPicPr>
          </xdr:nvPicPr>
          <xdr:blipFill>
            <a:blip xmlns:r="http://schemas.openxmlformats.org/officeDocument/2006/relationships" r:embed="rId47"/>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893"/>
                </a:ext>
              </a:extLst>
            </xdr:cNvPicPr>
          </xdr:nvPicPr>
          <xdr:blipFill>
            <a:blip xmlns:r="http://schemas.openxmlformats.org/officeDocument/2006/relationships" r:embed="rId47"/>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894"/>
                </a:ext>
              </a:extLst>
            </xdr:cNvPicPr>
          </xdr:nvPicPr>
          <xdr:blipFill>
            <a:blip xmlns:r="http://schemas.openxmlformats.org/officeDocument/2006/relationships" r:embed="rId47"/>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895"/>
                </a:ext>
              </a:extLst>
            </xdr:cNvPicPr>
          </xdr:nvPicPr>
          <xdr:blipFill>
            <a:blip xmlns:r="http://schemas.openxmlformats.org/officeDocument/2006/relationships" r:embed="rId47"/>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896"/>
                </a:ext>
              </a:extLst>
            </xdr:cNvPicPr>
          </xdr:nvPicPr>
          <xdr:blipFill>
            <a:blip xmlns:r="http://schemas.openxmlformats.org/officeDocument/2006/relationships" r:embed="rId47"/>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897"/>
                </a:ext>
              </a:extLst>
            </xdr:cNvPicPr>
          </xdr:nvPicPr>
          <xdr:blipFill>
            <a:blip xmlns:r="http://schemas.openxmlformats.org/officeDocument/2006/relationships" r:embed="rId47"/>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898"/>
                </a:ext>
              </a:extLst>
            </xdr:cNvPicPr>
          </xdr:nvPicPr>
          <xdr:blipFill>
            <a:blip xmlns:r="http://schemas.openxmlformats.org/officeDocument/2006/relationships" r:embed="rId47"/>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899"/>
                </a:ext>
              </a:extLst>
            </xdr:cNvPicPr>
          </xdr:nvPicPr>
          <xdr:blipFill>
            <a:blip xmlns:r="http://schemas.openxmlformats.org/officeDocument/2006/relationships" r:embed="rId47"/>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900"/>
                </a:ext>
              </a:extLst>
            </xdr:cNvPicPr>
          </xdr:nvPicPr>
          <xdr:blipFill>
            <a:blip xmlns:r="http://schemas.openxmlformats.org/officeDocument/2006/relationships" r:embed="rId47"/>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901"/>
                </a:ext>
              </a:extLst>
            </xdr:cNvPicPr>
          </xdr:nvPicPr>
          <xdr:blipFill>
            <a:blip xmlns:r="http://schemas.openxmlformats.org/officeDocument/2006/relationships" r:embed="rId47"/>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902"/>
                </a:ext>
              </a:extLst>
            </xdr:cNvPicPr>
          </xdr:nvPicPr>
          <xdr:blipFill>
            <a:blip xmlns:r="http://schemas.openxmlformats.org/officeDocument/2006/relationships" r:embed="rId47"/>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903"/>
                </a:ext>
              </a:extLst>
            </xdr:cNvPicPr>
          </xdr:nvPicPr>
          <xdr:blipFill>
            <a:blip xmlns:r="http://schemas.openxmlformats.org/officeDocument/2006/relationships" r:embed="rId48"/>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904"/>
                </a:ext>
              </a:extLst>
            </xdr:cNvPicPr>
          </xdr:nvPicPr>
          <xdr:blipFill>
            <a:blip xmlns:r="http://schemas.openxmlformats.org/officeDocument/2006/relationships" r:embed="rId48"/>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905"/>
                </a:ext>
              </a:extLst>
            </xdr:cNvPicPr>
          </xdr:nvPicPr>
          <xdr:blipFill>
            <a:blip xmlns:r="http://schemas.openxmlformats.org/officeDocument/2006/relationships" r:embed="rId48"/>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906"/>
                </a:ext>
              </a:extLst>
            </xdr:cNvPicPr>
          </xdr:nvPicPr>
          <xdr:blipFill>
            <a:blip xmlns:r="http://schemas.openxmlformats.org/officeDocument/2006/relationships" r:embed="rId48"/>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907"/>
                </a:ext>
              </a:extLst>
            </xdr:cNvPicPr>
          </xdr:nvPicPr>
          <xdr:blipFill>
            <a:blip xmlns:r="http://schemas.openxmlformats.org/officeDocument/2006/relationships" r:embed="rId48"/>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908"/>
                </a:ext>
              </a:extLst>
            </xdr:cNvPicPr>
          </xdr:nvPicPr>
          <xdr:blipFill>
            <a:blip xmlns:r="http://schemas.openxmlformats.org/officeDocument/2006/relationships" r:embed="rId48"/>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909"/>
                </a:ext>
              </a:extLst>
            </xdr:cNvPicPr>
          </xdr:nvPicPr>
          <xdr:blipFill>
            <a:blip xmlns:r="http://schemas.openxmlformats.org/officeDocument/2006/relationships" r:embed="rId48"/>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910"/>
                </a:ext>
              </a:extLst>
            </xdr:cNvPicPr>
          </xdr:nvPicPr>
          <xdr:blipFill>
            <a:blip xmlns:r="http://schemas.openxmlformats.org/officeDocument/2006/relationships" r:embed="rId48"/>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911"/>
                </a:ext>
              </a:extLst>
            </xdr:cNvPicPr>
          </xdr:nvPicPr>
          <xdr:blipFill>
            <a:blip xmlns:r="http://schemas.openxmlformats.org/officeDocument/2006/relationships" r:embed="rId48"/>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912"/>
                </a:ext>
              </a:extLst>
            </xdr:cNvPicPr>
          </xdr:nvPicPr>
          <xdr:blipFill>
            <a:blip xmlns:r="http://schemas.openxmlformats.org/officeDocument/2006/relationships" r:embed="rId48"/>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913"/>
                </a:ext>
              </a:extLst>
            </xdr:cNvPicPr>
          </xdr:nvPicPr>
          <xdr:blipFill>
            <a:blip xmlns:r="http://schemas.openxmlformats.org/officeDocument/2006/relationships" r:embed="rId48"/>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3914"/>
                </a:ext>
              </a:extLst>
            </xdr:cNvPicPr>
          </xdr:nvPicPr>
          <xdr:blipFill>
            <a:blip xmlns:r="http://schemas.openxmlformats.org/officeDocument/2006/relationships" r:embed="rId48"/>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3915"/>
                </a:ext>
              </a:extLst>
            </xdr:cNvPicPr>
          </xdr:nvPicPr>
          <xdr:blipFill>
            <a:blip xmlns:r="http://schemas.openxmlformats.org/officeDocument/2006/relationships" r:embed="rId48"/>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3916"/>
                </a:ext>
              </a:extLst>
            </xdr:cNvPicPr>
          </xdr:nvPicPr>
          <xdr:blipFill>
            <a:blip xmlns:r="http://schemas.openxmlformats.org/officeDocument/2006/relationships" r:embed="rId48"/>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917"/>
                </a:ext>
              </a:extLst>
            </xdr:cNvPicPr>
          </xdr:nvPicPr>
          <xdr:blipFill>
            <a:blip xmlns:r="http://schemas.openxmlformats.org/officeDocument/2006/relationships" r:embed="rId48"/>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3918"/>
                </a:ext>
              </a:extLst>
            </xdr:cNvPicPr>
          </xdr:nvPicPr>
          <xdr:blipFill>
            <a:blip xmlns:r="http://schemas.openxmlformats.org/officeDocument/2006/relationships" r:embed="rId48"/>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919"/>
                </a:ext>
              </a:extLst>
            </xdr:cNvPicPr>
          </xdr:nvPicPr>
          <xdr:blipFill>
            <a:blip xmlns:r="http://schemas.openxmlformats.org/officeDocument/2006/relationships" r:embed="rId49"/>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920"/>
                </a:ext>
              </a:extLst>
            </xdr:cNvPicPr>
          </xdr:nvPicPr>
          <xdr:blipFill>
            <a:blip xmlns:r="http://schemas.openxmlformats.org/officeDocument/2006/relationships" r:embed="rId4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D1" sqref="D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琴浦町</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8" t="s">
        <v>2</v>
      </c>
      <c r="C2" s="127"/>
      <c r="D2" s="127"/>
      <c r="E2" s="127"/>
      <c r="F2" s="127" t="s">
        <v>3</v>
      </c>
      <c r="G2" s="127"/>
      <c r="H2" s="127"/>
      <c r="I2" s="127"/>
      <c r="J2" s="127" t="s">
        <v>4</v>
      </c>
      <c r="K2" s="127"/>
      <c r="L2" s="127"/>
      <c r="M2" s="127"/>
      <c r="N2" s="127" t="s">
        <v>5</v>
      </c>
      <c r="O2" s="127"/>
      <c r="P2" s="127"/>
      <c r="Q2" s="128"/>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c r="A3" s="1"/>
      <c r="B3" s="168" t="str">
        <f>データ!I6</f>
        <v>法非適用</v>
      </c>
      <c r="C3" s="169"/>
      <c r="D3" s="169"/>
      <c r="E3" s="169"/>
      <c r="F3" s="169" t="str">
        <f>データ!J6</f>
        <v>電気事業</v>
      </c>
      <c r="G3" s="169"/>
      <c r="H3" s="169"/>
      <c r="I3" s="169"/>
      <c r="J3" s="170" t="str">
        <f>データ!K6</f>
        <v>該当数値なし</v>
      </c>
      <c r="K3" s="170"/>
      <c r="L3" s="170"/>
      <c r="M3" s="170"/>
      <c r="N3" s="171">
        <f>データ!L6</f>
        <v>1</v>
      </c>
      <c r="O3" s="171"/>
      <c r="P3" s="171"/>
      <c r="Q3" s="172"/>
      <c r="R3" s="1"/>
      <c r="S3" s="173" t="s">
        <v>8</v>
      </c>
      <c r="T3" s="174"/>
      <c r="U3" s="174"/>
      <c r="V3" s="174"/>
      <c r="W3" s="174"/>
      <c r="X3" s="174"/>
      <c r="Y3" s="174"/>
      <c r="Z3" s="174"/>
      <c r="AA3" s="174"/>
      <c r="AB3" s="174"/>
      <c r="AC3" s="174"/>
      <c r="AD3" s="174"/>
      <c r="AE3" s="174"/>
      <c r="AF3" s="174"/>
      <c r="AG3" s="174"/>
      <c r="AH3" s="175"/>
      <c r="AI3" s="1"/>
      <c r="AJ3" s="1"/>
      <c r="AK3" s="108" t="s">
        <v>173</v>
      </c>
      <c r="AL3" s="109"/>
      <c r="AM3" s="109"/>
      <c r="AN3" s="109"/>
      <c r="AO3" s="109"/>
      <c r="AP3" s="109"/>
      <c r="AQ3" s="110"/>
    </row>
    <row r="4" spans="1:43" ht="23.1" customHeight="1">
      <c r="A4" s="1"/>
      <c r="B4" s="162" t="s">
        <v>9</v>
      </c>
      <c r="C4" s="150"/>
      <c r="D4" s="150"/>
      <c r="E4" s="150"/>
      <c r="F4" s="150" t="s">
        <v>10</v>
      </c>
      <c r="G4" s="150"/>
      <c r="H4" s="150"/>
      <c r="I4" s="150"/>
      <c r="J4" s="150" t="s">
        <v>11</v>
      </c>
      <c r="K4" s="150"/>
      <c r="L4" s="150"/>
      <c r="M4" s="150"/>
      <c r="N4" s="150" t="s">
        <v>12</v>
      </c>
      <c r="O4" s="150"/>
      <c r="P4" s="150"/>
      <c r="Q4" s="151"/>
      <c r="R4" s="1"/>
      <c r="S4" s="176"/>
      <c r="T4" s="177"/>
      <c r="U4" s="177"/>
      <c r="V4" s="177"/>
      <c r="W4" s="177"/>
      <c r="X4" s="177"/>
      <c r="Y4" s="177"/>
      <c r="Z4" s="177"/>
      <c r="AA4" s="177"/>
      <c r="AB4" s="177"/>
      <c r="AC4" s="177"/>
      <c r="AD4" s="177"/>
      <c r="AE4" s="177"/>
      <c r="AF4" s="177"/>
      <c r="AG4" s="177"/>
      <c r="AH4" s="178"/>
      <c r="AI4" s="1"/>
      <c r="AJ4" s="1"/>
      <c r="AK4" s="108"/>
      <c r="AL4" s="109"/>
      <c r="AM4" s="109"/>
      <c r="AN4" s="109"/>
      <c r="AO4" s="109"/>
      <c r="AP4" s="109"/>
      <c r="AQ4" s="110"/>
    </row>
    <row r="5" spans="1:43" ht="23.1" customHeight="1">
      <c r="A5" s="1"/>
      <c r="B5" s="182" t="str">
        <f>データ!M6</f>
        <v>-</v>
      </c>
      <c r="C5" s="183"/>
      <c r="D5" s="183"/>
      <c r="E5" s="183"/>
      <c r="F5" s="148" t="str">
        <f>データ!N6</f>
        <v>-</v>
      </c>
      <c r="G5" s="183"/>
      <c r="H5" s="183"/>
      <c r="I5" s="184"/>
      <c r="J5" s="185" t="str">
        <f>データ!O6</f>
        <v>-</v>
      </c>
      <c r="K5" s="185"/>
      <c r="L5" s="185"/>
      <c r="M5" s="185"/>
      <c r="N5" s="148" t="str">
        <f>データ!P6</f>
        <v>-</v>
      </c>
      <c r="O5" s="183"/>
      <c r="P5" s="183"/>
      <c r="Q5" s="149"/>
      <c r="R5" s="1"/>
      <c r="S5" s="176"/>
      <c r="T5" s="177"/>
      <c r="U5" s="177"/>
      <c r="V5" s="177"/>
      <c r="W5" s="177"/>
      <c r="X5" s="177"/>
      <c r="Y5" s="177"/>
      <c r="Z5" s="177"/>
      <c r="AA5" s="177"/>
      <c r="AB5" s="177"/>
      <c r="AC5" s="177"/>
      <c r="AD5" s="177"/>
      <c r="AE5" s="177"/>
      <c r="AF5" s="177"/>
      <c r="AG5" s="177"/>
      <c r="AH5" s="178"/>
      <c r="AI5" s="1"/>
      <c r="AJ5" s="1"/>
      <c r="AK5" s="108"/>
      <c r="AL5" s="109"/>
      <c r="AM5" s="109"/>
      <c r="AN5" s="109"/>
      <c r="AO5" s="109"/>
      <c r="AP5" s="109"/>
      <c r="AQ5" s="110"/>
    </row>
    <row r="6" spans="1:43" ht="23.1" customHeight="1">
      <c r="A6" s="1"/>
      <c r="B6" s="162" t="s">
        <v>13</v>
      </c>
      <c r="C6" s="150"/>
      <c r="D6" s="150"/>
      <c r="E6" s="150"/>
      <c r="F6" s="150" t="s">
        <v>14</v>
      </c>
      <c r="G6" s="150"/>
      <c r="H6" s="150"/>
      <c r="I6" s="150"/>
      <c r="J6" s="150" t="s">
        <v>15</v>
      </c>
      <c r="K6" s="150"/>
      <c r="L6" s="150"/>
      <c r="M6" s="150"/>
      <c r="N6" s="150" t="s">
        <v>16</v>
      </c>
      <c r="O6" s="150"/>
      <c r="P6" s="150"/>
      <c r="Q6" s="151"/>
      <c r="R6" s="1"/>
      <c r="S6" s="176"/>
      <c r="T6" s="177"/>
      <c r="U6" s="177"/>
      <c r="V6" s="177"/>
      <c r="W6" s="177"/>
      <c r="X6" s="177"/>
      <c r="Y6" s="177"/>
      <c r="Z6" s="177"/>
      <c r="AA6" s="177"/>
      <c r="AB6" s="177"/>
      <c r="AC6" s="177"/>
      <c r="AD6" s="177"/>
      <c r="AE6" s="177"/>
      <c r="AF6" s="177"/>
      <c r="AG6" s="177"/>
      <c r="AH6" s="178"/>
      <c r="AI6" s="1"/>
      <c r="AJ6" s="1"/>
      <c r="AK6" s="108"/>
      <c r="AL6" s="109"/>
      <c r="AM6" s="109"/>
      <c r="AN6" s="109"/>
      <c r="AO6" s="109"/>
      <c r="AP6" s="109"/>
      <c r="AQ6" s="110"/>
    </row>
    <row r="7" spans="1:43" ht="22.5" customHeight="1">
      <c r="A7" s="1"/>
      <c r="B7" s="163" t="s">
        <v>125</v>
      </c>
      <c r="C7" s="164"/>
      <c r="D7" s="164"/>
      <c r="E7" s="164"/>
      <c r="F7" s="165" t="s">
        <v>125</v>
      </c>
      <c r="G7" s="165"/>
      <c r="H7" s="165"/>
      <c r="I7" s="165"/>
      <c r="J7" s="166" t="str">
        <f>データ!S6</f>
        <v>無</v>
      </c>
      <c r="K7" s="166"/>
      <c r="L7" s="166"/>
      <c r="M7" s="166"/>
      <c r="N7" s="165" t="s">
        <v>127</v>
      </c>
      <c r="O7" s="165"/>
      <c r="P7" s="165"/>
      <c r="Q7" s="167"/>
      <c r="R7" s="1"/>
      <c r="S7" s="176"/>
      <c r="T7" s="177"/>
      <c r="U7" s="177"/>
      <c r="V7" s="177"/>
      <c r="W7" s="177"/>
      <c r="X7" s="177"/>
      <c r="Y7" s="177"/>
      <c r="Z7" s="177"/>
      <c r="AA7" s="177"/>
      <c r="AB7" s="177"/>
      <c r="AC7" s="177"/>
      <c r="AD7" s="177"/>
      <c r="AE7" s="177"/>
      <c r="AF7" s="177"/>
      <c r="AG7" s="177"/>
      <c r="AH7" s="178"/>
      <c r="AI7" s="1"/>
      <c r="AJ7" s="1"/>
      <c r="AK7" s="108"/>
      <c r="AL7" s="109"/>
      <c r="AM7" s="109"/>
      <c r="AN7" s="109"/>
      <c r="AO7" s="109"/>
      <c r="AP7" s="109"/>
      <c r="AQ7" s="110"/>
    </row>
    <row r="8" spans="1:43" ht="23.1" customHeight="1">
      <c r="A8" s="1"/>
      <c r="B8" s="143" t="s">
        <v>17</v>
      </c>
      <c r="C8" s="144"/>
      <c r="D8" s="144"/>
      <c r="E8" s="145"/>
      <c r="F8" s="150"/>
      <c r="G8" s="150"/>
      <c r="H8" s="150"/>
      <c r="I8" s="150"/>
      <c r="J8" s="150"/>
      <c r="K8" s="150"/>
      <c r="L8" s="150"/>
      <c r="M8" s="150"/>
      <c r="N8" s="150"/>
      <c r="O8" s="150"/>
      <c r="P8" s="150"/>
      <c r="Q8" s="151"/>
      <c r="R8" s="1"/>
      <c r="S8" s="176"/>
      <c r="T8" s="177"/>
      <c r="U8" s="177"/>
      <c r="V8" s="177"/>
      <c r="W8" s="177"/>
      <c r="X8" s="177"/>
      <c r="Y8" s="177"/>
      <c r="Z8" s="177"/>
      <c r="AA8" s="177"/>
      <c r="AB8" s="177"/>
      <c r="AC8" s="177"/>
      <c r="AD8" s="177"/>
      <c r="AE8" s="177"/>
      <c r="AF8" s="177"/>
      <c r="AG8" s="177"/>
      <c r="AH8" s="178"/>
      <c r="AI8" s="1"/>
      <c r="AJ8" s="1"/>
      <c r="AK8" s="108"/>
      <c r="AL8" s="109"/>
      <c r="AM8" s="109"/>
      <c r="AN8" s="109"/>
      <c r="AO8" s="109"/>
      <c r="AP8" s="109"/>
      <c r="AQ8" s="110"/>
    </row>
    <row r="9" spans="1:43" ht="23.1" customHeight="1" thickBot="1">
      <c r="A9" s="1"/>
      <c r="B9" s="152" t="str">
        <f>データ!U6</f>
        <v>-</v>
      </c>
      <c r="C9" s="153"/>
      <c r="D9" s="153"/>
      <c r="E9" s="154"/>
      <c r="F9" s="155"/>
      <c r="G9" s="155"/>
      <c r="H9" s="155"/>
      <c r="I9" s="155"/>
      <c r="J9" s="156"/>
      <c r="K9" s="156"/>
      <c r="L9" s="156"/>
      <c r="M9" s="156"/>
      <c r="N9" s="155"/>
      <c r="O9" s="155"/>
      <c r="P9" s="155"/>
      <c r="Q9" s="157"/>
      <c r="R9" s="1"/>
      <c r="S9" s="176"/>
      <c r="T9" s="177"/>
      <c r="U9" s="177"/>
      <c r="V9" s="177"/>
      <c r="W9" s="177"/>
      <c r="X9" s="177"/>
      <c r="Y9" s="177"/>
      <c r="Z9" s="177"/>
      <c r="AA9" s="177"/>
      <c r="AB9" s="177"/>
      <c r="AC9" s="177"/>
      <c r="AD9" s="177"/>
      <c r="AE9" s="177"/>
      <c r="AF9" s="177"/>
      <c r="AG9" s="177"/>
      <c r="AH9" s="178"/>
      <c r="AI9" s="1"/>
      <c r="AJ9" s="1"/>
      <c r="AK9" s="108"/>
      <c r="AL9" s="109"/>
      <c r="AM9" s="109"/>
      <c r="AN9" s="109"/>
      <c r="AO9" s="109"/>
      <c r="AP9" s="109"/>
      <c r="AQ9" s="110"/>
    </row>
    <row r="10" spans="1:43" ht="27" customHeight="1" thickBot="1">
      <c r="A10" s="1"/>
      <c r="B10" s="6" t="s">
        <v>18</v>
      </c>
      <c r="C10" s="7"/>
      <c r="D10" s="7"/>
      <c r="E10" s="7"/>
      <c r="F10" s="7"/>
      <c r="G10" s="7"/>
      <c r="H10" s="7"/>
      <c r="I10" s="7"/>
      <c r="J10" s="7"/>
      <c r="K10" s="7"/>
      <c r="L10" s="7"/>
      <c r="M10" s="7"/>
      <c r="N10" s="7"/>
      <c r="O10" s="7"/>
      <c r="P10" s="7"/>
      <c r="Q10" s="7"/>
      <c r="R10" s="1"/>
      <c r="S10" s="176"/>
      <c r="T10" s="177"/>
      <c r="U10" s="177"/>
      <c r="V10" s="177"/>
      <c r="W10" s="177"/>
      <c r="X10" s="177"/>
      <c r="Y10" s="177"/>
      <c r="Z10" s="177"/>
      <c r="AA10" s="177"/>
      <c r="AB10" s="177"/>
      <c r="AC10" s="177"/>
      <c r="AD10" s="177"/>
      <c r="AE10" s="177"/>
      <c r="AF10" s="177"/>
      <c r="AG10" s="177"/>
      <c r="AH10" s="178"/>
      <c r="AI10" s="1"/>
      <c r="AJ10" s="1"/>
      <c r="AK10" s="108"/>
      <c r="AL10" s="109"/>
      <c r="AM10" s="109"/>
      <c r="AN10" s="109"/>
      <c r="AO10" s="109"/>
      <c r="AP10" s="109"/>
      <c r="AQ10" s="110"/>
    </row>
    <row r="11" spans="1:43" ht="23.1" customHeight="1">
      <c r="A11" s="1"/>
      <c r="B11" s="158" t="s">
        <v>19</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6"/>
      <c r="T11" s="177"/>
      <c r="U11" s="177"/>
      <c r="V11" s="177"/>
      <c r="W11" s="177"/>
      <c r="X11" s="177"/>
      <c r="Y11" s="177"/>
      <c r="Z11" s="177"/>
      <c r="AA11" s="177"/>
      <c r="AB11" s="177"/>
      <c r="AC11" s="177"/>
      <c r="AD11" s="177"/>
      <c r="AE11" s="177"/>
      <c r="AF11" s="177"/>
      <c r="AG11" s="177"/>
      <c r="AH11" s="178"/>
      <c r="AI11" s="1"/>
      <c r="AJ11" s="1"/>
      <c r="AK11" s="108"/>
      <c r="AL11" s="109"/>
      <c r="AM11" s="109"/>
      <c r="AN11" s="109"/>
      <c r="AO11" s="109"/>
      <c r="AP11" s="109"/>
      <c r="AQ11" s="110"/>
    </row>
    <row r="12" spans="1:43" ht="23.1" customHeight="1">
      <c r="A12" s="1"/>
      <c r="B12" s="162" t="s">
        <v>21</v>
      </c>
      <c r="C12" s="150"/>
      <c r="D12" s="150"/>
      <c r="E12" s="150"/>
      <c r="F12" s="146" t="str">
        <f>データ!V6</f>
        <v>-</v>
      </c>
      <c r="G12" s="147"/>
      <c r="H12" s="146" t="str">
        <f>データ!W6</f>
        <v>-</v>
      </c>
      <c r="I12" s="147"/>
      <c r="J12" s="146" t="str">
        <f>データ!X6</f>
        <v>-</v>
      </c>
      <c r="K12" s="147"/>
      <c r="L12" s="146">
        <f>データ!Y6</f>
        <v>245</v>
      </c>
      <c r="M12" s="147"/>
      <c r="N12" s="148">
        <f>データ!Z6</f>
        <v>409</v>
      </c>
      <c r="O12" s="149"/>
      <c r="P12" s="8"/>
      <c r="Q12" s="8"/>
      <c r="R12" s="1"/>
      <c r="S12" s="176"/>
      <c r="T12" s="177"/>
      <c r="U12" s="177"/>
      <c r="V12" s="177"/>
      <c r="W12" s="177"/>
      <c r="X12" s="177"/>
      <c r="Y12" s="177"/>
      <c r="Z12" s="177"/>
      <c r="AA12" s="177"/>
      <c r="AB12" s="177"/>
      <c r="AC12" s="177"/>
      <c r="AD12" s="177"/>
      <c r="AE12" s="177"/>
      <c r="AF12" s="177"/>
      <c r="AG12" s="177"/>
      <c r="AH12" s="178"/>
      <c r="AI12" s="1"/>
      <c r="AJ12" s="1"/>
      <c r="AK12" s="108"/>
      <c r="AL12" s="109"/>
      <c r="AM12" s="109"/>
      <c r="AN12" s="109"/>
      <c r="AO12" s="109"/>
      <c r="AP12" s="109"/>
      <c r="AQ12" s="110"/>
    </row>
    <row r="13" spans="1:43" ht="23.1" customHeight="1">
      <c r="A13" s="1"/>
      <c r="B13" s="143" t="s">
        <v>22</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8"/>
      <c r="Q13" s="8"/>
      <c r="R13" s="1"/>
      <c r="S13" s="176"/>
      <c r="T13" s="177"/>
      <c r="U13" s="177"/>
      <c r="V13" s="177"/>
      <c r="W13" s="177"/>
      <c r="X13" s="177"/>
      <c r="Y13" s="177"/>
      <c r="Z13" s="177"/>
      <c r="AA13" s="177"/>
      <c r="AB13" s="177"/>
      <c r="AC13" s="177"/>
      <c r="AD13" s="177"/>
      <c r="AE13" s="177"/>
      <c r="AF13" s="177"/>
      <c r="AG13" s="177"/>
      <c r="AH13" s="178"/>
      <c r="AI13" s="1"/>
      <c r="AJ13" s="1"/>
      <c r="AK13" s="108"/>
      <c r="AL13" s="109"/>
      <c r="AM13" s="109"/>
      <c r="AN13" s="109"/>
      <c r="AO13" s="109"/>
      <c r="AP13" s="109"/>
      <c r="AQ13" s="110"/>
    </row>
    <row r="14" spans="1:43" ht="23.1" customHeight="1">
      <c r="A14" s="1"/>
      <c r="B14" s="143" t="s">
        <v>23</v>
      </c>
      <c r="C14" s="144"/>
      <c r="D14" s="144"/>
      <c r="E14" s="145"/>
      <c r="F14" s="146" t="str">
        <f>データ!AF6</f>
        <v>-</v>
      </c>
      <c r="G14" s="147"/>
      <c r="H14" s="146" t="str">
        <f>データ!AG6</f>
        <v>-</v>
      </c>
      <c r="I14" s="147"/>
      <c r="J14" s="146" t="str">
        <f>データ!AH6</f>
        <v>-</v>
      </c>
      <c r="K14" s="147"/>
      <c r="L14" s="146" t="str">
        <f>データ!AI6</f>
        <v>-</v>
      </c>
      <c r="M14" s="147"/>
      <c r="N14" s="148" t="str">
        <f>データ!AJ6</f>
        <v>-</v>
      </c>
      <c r="O14" s="149"/>
      <c r="P14" s="8"/>
      <c r="Q14" s="8"/>
      <c r="R14" s="1"/>
      <c r="S14" s="176"/>
      <c r="T14" s="177"/>
      <c r="U14" s="177"/>
      <c r="V14" s="177"/>
      <c r="W14" s="177"/>
      <c r="X14" s="177"/>
      <c r="Y14" s="177"/>
      <c r="Z14" s="177"/>
      <c r="AA14" s="177"/>
      <c r="AB14" s="177"/>
      <c r="AC14" s="177"/>
      <c r="AD14" s="177"/>
      <c r="AE14" s="177"/>
      <c r="AF14" s="177"/>
      <c r="AG14" s="177"/>
      <c r="AH14" s="178"/>
      <c r="AI14" s="1"/>
      <c r="AJ14" s="1"/>
      <c r="AK14" s="108"/>
      <c r="AL14" s="109"/>
      <c r="AM14" s="109"/>
      <c r="AN14" s="109"/>
      <c r="AO14" s="109"/>
      <c r="AP14" s="109"/>
      <c r="AQ14" s="110"/>
    </row>
    <row r="15" spans="1:43" ht="23.1" customHeight="1">
      <c r="A15" s="1"/>
      <c r="B15" s="136" t="s">
        <v>24</v>
      </c>
      <c r="C15" s="137"/>
      <c r="D15" s="137"/>
      <c r="E15" s="138"/>
      <c r="F15" s="139" t="str">
        <f>データ!AK6</f>
        <v>-</v>
      </c>
      <c r="G15" s="139"/>
      <c r="H15" s="139" t="str">
        <f>データ!AL6</f>
        <v>-</v>
      </c>
      <c r="I15" s="139"/>
      <c r="J15" s="139" t="str">
        <f>データ!AM6</f>
        <v>-</v>
      </c>
      <c r="K15" s="139"/>
      <c r="L15" s="139" t="str">
        <f>データ!AN6</f>
        <v>-</v>
      </c>
      <c r="M15" s="139"/>
      <c r="N15" s="140" t="str">
        <f>データ!AO6</f>
        <v>-</v>
      </c>
      <c r="O15" s="141"/>
      <c r="P15" s="8"/>
      <c r="Q15" s="8"/>
      <c r="R15" s="1"/>
      <c r="S15" s="176"/>
      <c r="T15" s="177"/>
      <c r="U15" s="177"/>
      <c r="V15" s="177"/>
      <c r="W15" s="177"/>
      <c r="X15" s="177"/>
      <c r="Y15" s="177"/>
      <c r="Z15" s="177"/>
      <c r="AA15" s="177"/>
      <c r="AB15" s="177"/>
      <c r="AC15" s="177"/>
      <c r="AD15" s="177"/>
      <c r="AE15" s="177"/>
      <c r="AF15" s="177"/>
      <c r="AG15" s="177"/>
      <c r="AH15" s="178"/>
      <c r="AI15" s="1"/>
      <c r="AJ15" s="1"/>
      <c r="AK15" s="108"/>
      <c r="AL15" s="109"/>
      <c r="AM15" s="109"/>
      <c r="AN15" s="109"/>
      <c r="AO15" s="109"/>
      <c r="AP15" s="109"/>
      <c r="AQ15" s="110"/>
    </row>
    <row r="16" spans="1:43" ht="23.1" customHeight="1" thickBot="1">
      <c r="A16" s="1"/>
      <c r="B16" s="129" t="s">
        <v>25</v>
      </c>
      <c r="C16" s="130"/>
      <c r="D16" s="130"/>
      <c r="E16" s="131"/>
      <c r="F16" s="142" t="str">
        <f>データ!AP6</f>
        <v>-</v>
      </c>
      <c r="G16" s="142"/>
      <c r="H16" s="142" t="str">
        <f>データ!AQ6</f>
        <v>-</v>
      </c>
      <c r="I16" s="142"/>
      <c r="J16" s="142" t="str">
        <f>データ!AR6</f>
        <v>-</v>
      </c>
      <c r="K16" s="142"/>
      <c r="L16" s="142">
        <f>データ!AS6</f>
        <v>245</v>
      </c>
      <c r="M16" s="142"/>
      <c r="N16" s="134">
        <f>データ!AT6</f>
        <v>409</v>
      </c>
      <c r="O16" s="135"/>
      <c r="P16" s="8"/>
      <c r="Q16" s="8"/>
      <c r="R16" s="1"/>
      <c r="S16" s="176"/>
      <c r="T16" s="177"/>
      <c r="U16" s="177"/>
      <c r="V16" s="177"/>
      <c r="W16" s="177"/>
      <c r="X16" s="177"/>
      <c r="Y16" s="177"/>
      <c r="Z16" s="177"/>
      <c r="AA16" s="177"/>
      <c r="AB16" s="177"/>
      <c r="AC16" s="177"/>
      <c r="AD16" s="177"/>
      <c r="AE16" s="177"/>
      <c r="AF16" s="177"/>
      <c r="AG16" s="177"/>
      <c r="AH16" s="178"/>
      <c r="AI16" s="1"/>
      <c r="AJ16" s="1"/>
      <c r="AK16" s="108"/>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8"/>
      <c r="AL17" s="109"/>
      <c r="AM17" s="109"/>
      <c r="AN17" s="109"/>
      <c r="AO17" s="109"/>
      <c r="AP17" s="109"/>
      <c r="AQ17" s="110"/>
    </row>
    <row r="18" spans="1:43" ht="23.1" customHeight="1">
      <c r="A18" s="1"/>
      <c r="B18" s="125"/>
      <c r="C18" s="126"/>
      <c r="D18" s="126"/>
      <c r="E18" s="126"/>
      <c r="F18" s="127" t="s">
        <v>26</v>
      </c>
      <c r="G18" s="127"/>
      <c r="H18" s="127"/>
      <c r="I18" s="127" t="s">
        <v>27</v>
      </c>
      <c r="J18" s="127"/>
      <c r="K18" s="127"/>
      <c r="L18" s="127" t="s">
        <v>25</v>
      </c>
      <c r="M18" s="127"/>
      <c r="N18" s="127"/>
      <c r="O18" s="128"/>
      <c r="P18" s="1"/>
      <c r="Q18" s="1"/>
      <c r="R18" s="1"/>
      <c r="S18" s="176"/>
      <c r="T18" s="177"/>
      <c r="U18" s="177"/>
      <c r="V18" s="177"/>
      <c r="W18" s="177"/>
      <c r="X18" s="177"/>
      <c r="Y18" s="177"/>
      <c r="Z18" s="177"/>
      <c r="AA18" s="177"/>
      <c r="AB18" s="177"/>
      <c r="AC18" s="177"/>
      <c r="AD18" s="177"/>
      <c r="AE18" s="177"/>
      <c r="AF18" s="177"/>
      <c r="AG18" s="177"/>
      <c r="AH18" s="178"/>
      <c r="AI18" s="1"/>
      <c r="AJ18" s="1"/>
      <c r="AK18" s="108"/>
      <c r="AL18" s="109"/>
      <c r="AM18" s="109"/>
      <c r="AN18" s="109"/>
      <c r="AO18" s="109"/>
      <c r="AP18" s="109"/>
      <c r="AQ18" s="110"/>
    </row>
    <row r="19" spans="1:43" ht="23.1" customHeight="1" thickBot="1">
      <c r="A19" s="1"/>
      <c r="B19" s="129" t="s">
        <v>28</v>
      </c>
      <c r="C19" s="130"/>
      <c r="D19" s="130"/>
      <c r="E19" s="131"/>
      <c r="F19" s="132" t="str">
        <f>データ!AU6</f>
        <v>-</v>
      </c>
      <c r="G19" s="132"/>
      <c r="H19" s="132"/>
      <c r="I19" s="132">
        <f>データ!AV6</f>
        <v>13890</v>
      </c>
      <c r="J19" s="132"/>
      <c r="K19" s="132"/>
      <c r="L19" s="132">
        <f>データ!AW6</f>
        <v>13890</v>
      </c>
      <c r="M19" s="132"/>
      <c r="N19" s="132"/>
      <c r="O19" s="133"/>
      <c r="P19" s="1"/>
      <c r="Q19" s="1"/>
      <c r="R19" s="1"/>
      <c r="S19" s="179"/>
      <c r="T19" s="180"/>
      <c r="U19" s="180"/>
      <c r="V19" s="180"/>
      <c r="W19" s="180"/>
      <c r="X19" s="180"/>
      <c r="Y19" s="180"/>
      <c r="Z19" s="180"/>
      <c r="AA19" s="180"/>
      <c r="AB19" s="180"/>
      <c r="AC19" s="180"/>
      <c r="AD19" s="180"/>
      <c r="AE19" s="180"/>
      <c r="AF19" s="180"/>
      <c r="AG19" s="180"/>
      <c r="AH19" s="181"/>
      <c r="AI19" s="1"/>
      <c r="AJ19" s="1"/>
      <c r="AK19" s="108"/>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32</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174</v>
      </c>
      <c r="AL40" s="109"/>
      <c r="AM40" s="109"/>
      <c r="AN40" s="109"/>
      <c r="AO40" s="109"/>
      <c r="AP40" s="109"/>
      <c r="AQ40" s="110"/>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34</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175</v>
      </c>
      <c r="AL99" s="120"/>
      <c r="AM99" s="120"/>
      <c r="AN99" s="120"/>
      <c r="AO99" s="120"/>
      <c r="AP99" s="120"/>
      <c r="AQ99" s="121"/>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40.5">
      <c r="A6" s="46" t="s">
        <v>113</v>
      </c>
      <c r="B6" s="64" t="str">
        <f>B7</f>
        <v>2015</v>
      </c>
      <c r="C6" s="64" t="str">
        <f t="shared" ref="C6:AW6" si="6">C7</f>
        <v>313718</v>
      </c>
      <c r="D6" s="64" t="str">
        <f t="shared" si="6"/>
        <v>47</v>
      </c>
      <c r="E6" s="64" t="str">
        <f t="shared" si="6"/>
        <v>04</v>
      </c>
      <c r="F6" s="64" t="str">
        <f t="shared" si="6"/>
        <v>0</v>
      </c>
      <c r="G6" s="64" t="str">
        <f t="shared" si="6"/>
        <v>000</v>
      </c>
      <c r="H6" s="64" t="str">
        <f t="shared" si="6"/>
        <v>鳥取県　琴浦町</v>
      </c>
      <c r="I6" s="64" t="str">
        <f t="shared" si="6"/>
        <v>法非適用</v>
      </c>
      <c r="J6" s="64" t="str">
        <f t="shared" si="6"/>
        <v>電気事業</v>
      </c>
      <c r="K6" s="65" t="str">
        <f t="shared" si="6"/>
        <v>該当数値なし</v>
      </c>
      <c r="L6" s="66">
        <f t="shared" si="6"/>
        <v>1</v>
      </c>
      <c r="M6" s="66" t="str">
        <f t="shared" si="6"/>
        <v>-</v>
      </c>
      <c r="N6" s="66" t="str">
        <f t="shared" si="6"/>
        <v>-</v>
      </c>
      <c r="O6" s="66" t="str">
        <f t="shared" si="6"/>
        <v>-</v>
      </c>
      <c r="P6" s="66" t="str">
        <f t="shared" si="6"/>
        <v>-</v>
      </c>
      <c r="Q6" s="67" t="str">
        <f>Q7</f>
        <v>平成46年12月31日　船上山発電所</v>
      </c>
      <c r="R6" s="68" t="str">
        <f t="shared" si="6"/>
        <v>平成46年12月31日　船上山発電所</v>
      </c>
      <c r="S6" s="64" t="str">
        <f t="shared" si="6"/>
        <v>無</v>
      </c>
      <c r="T6" s="68" t="str">
        <f t="shared" si="6"/>
        <v>中国電力株式会社</v>
      </c>
      <c r="U6" s="65" t="str">
        <f t="shared" si="6"/>
        <v>-</v>
      </c>
      <c r="V6" s="66" t="str">
        <f>V7</f>
        <v>-</v>
      </c>
      <c r="W6" s="66" t="str">
        <f t="shared" si="6"/>
        <v>-</v>
      </c>
      <c r="X6" s="66" t="str">
        <f t="shared" si="6"/>
        <v>-</v>
      </c>
      <c r="Y6" s="66">
        <f t="shared" si="6"/>
        <v>245</v>
      </c>
      <c r="Z6" s="66">
        <f t="shared" si="6"/>
        <v>409</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t="str">
        <f t="shared" si="6"/>
        <v>-</v>
      </c>
      <c r="AO6" s="66" t="str">
        <f t="shared" si="6"/>
        <v>-</v>
      </c>
      <c r="AP6" s="66" t="str">
        <f t="shared" si="6"/>
        <v>-</v>
      </c>
      <c r="AQ6" s="66" t="str">
        <f t="shared" si="6"/>
        <v>-</v>
      </c>
      <c r="AR6" s="66" t="str">
        <f t="shared" si="6"/>
        <v>-</v>
      </c>
      <c r="AS6" s="66">
        <f t="shared" si="6"/>
        <v>245</v>
      </c>
      <c r="AT6" s="66">
        <f t="shared" si="6"/>
        <v>409</v>
      </c>
      <c r="AU6" s="66" t="str">
        <f t="shared" si="6"/>
        <v>-</v>
      </c>
      <c r="AV6" s="66">
        <f t="shared" si="6"/>
        <v>13890</v>
      </c>
      <c r="AW6" s="66">
        <f t="shared" si="6"/>
        <v>13890</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40.5">
      <c r="A7" s="46"/>
      <c r="B7" s="74" t="s">
        <v>114</v>
      </c>
      <c r="C7" s="74" t="s">
        <v>115</v>
      </c>
      <c r="D7" s="74" t="s">
        <v>116</v>
      </c>
      <c r="E7" s="74" t="s">
        <v>117</v>
      </c>
      <c r="F7" s="74" t="s">
        <v>118</v>
      </c>
      <c r="G7" s="74" t="s">
        <v>119</v>
      </c>
      <c r="H7" s="74" t="s">
        <v>120</v>
      </c>
      <c r="I7" s="74" t="s">
        <v>121</v>
      </c>
      <c r="J7" s="74" t="s">
        <v>122</v>
      </c>
      <c r="K7" s="75" t="s">
        <v>123</v>
      </c>
      <c r="L7" s="76">
        <v>1</v>
      </c>
      <c r="M7" s="76" t="s">
        <v>124</v>
      </c>
      <c r="N7" s="77" t="s">
        <v>124</v>
      </c>
      <c r="O7" s="77" t="s">
        <v>124</v>
      </c>
      <c r="P7" s="77" t="s">
        <v>124</v>
      </c>
      <c r="Q7" s="78" t="s">
        <v>125</v>
      </c>
      <c r="R7" s="78" t="s">
        <v>125</v>
      </c>
      <c r="S7" s="79" t="s">
        <v>126</v>
      </c>
      <c r="T7" s="78" t="s">
        <v>127</v>
      </c>
      <c r="U7" s="75" t="s">
        <v>124</v>
      </c>
      <c r="V7" s="77" t="s">
        <v>124</v>
      </c>
      <c r="W7" s="77" t="s">
        <v>124</v>
      </c>
      <c r="X7" s="77" t="s">
        <v>124</v>
      </c>
      <c r="Y7" s="77">
        <v>245</v>
      </c>
      <c r="Z7" s="77">
        <v>409</v>
      </c>
      <c r="AA7" s="77" t="s">
        <v>124</v>
      </c>
      <c r="AB7" s="77" t="s">
        <v>124</v>
      </c>
      <c r="AC7" s="77" t="s">
        <v>124</v>
      </c>
      <c r="AD7" s="77" t="s">
        <v>124</v>
      </c>
      <c r="AE7" s="77" t="s">
        <v>124</v>
      </c>
      <c r="AF7" s="77" t="s">
        <v>124</v>
      </c>
      <c r="AG7" s="77" t="s">
        <v>124</v>
      </c>
      <c r="AH7" s="77" t="s">
        <v>124</v>
      </c>
      <c r="AI7" s="77" t="s">
        <v>124</v>
      </c>
      <c r="AJ7" s="77" t="s">
        <v>124</v>
      </c>
      <c r="AK7" s="77" t="s">
        <v>124</v>
      </c>
      <c r="AL7" s="77" t="s">
        <v>124</v>
      </c>
      <c r="AM7" s="77" t="s">
        <v>124</v>
      </c>
      <c r="AN7" s="77" t="s">
        <v>124</v>
      </c>
      <c r="AO7" s="77" t="s">
        <v>124</v>
      </c>
      <c r="AP7" s="77" t="s">
        <v>124</v>
      </c>
      <c r="AQ7" s="77" t="s">
        <v>124</v>
      </c>
      <c r="AR7" s="77" t="s">
        <v>124</v>
      </c>
      <c r="AS7" s="77">
        <v>245</v>
      </c>
      <c r="AT7" s="77">
        <v>409</v>
      </c>
      <c r="AU7" s="77" t="s">
        <v>124</v>
      </c>
      <c r="AV7" s="77">
        <v>13890</v>
      </c>
      <c r="AW7" s="77">
        <v>13890</v>
      </c>
      <c r="AX7" s="80" t="s">
        <v>124</v>
      </c>
      <c r="AY7" s="80" t="s">
        <v>124</v>
      </c>
      <c r="AZ7" s="80" t="s">
        <v>124</v>
      </c>
      <c r="BA7" s="80">
        <v>1103.5999999999999</v>
      </c>
      <c r="BB7" s="80">
        <v>683.1</v>
      </c>
      <c r="BC7" s="80" t="s">
        <v>124</v>
      </c>
      <c r="BD7" s="80" t="s">
        <v>124</v>
      </c>
      <c r="BE7" s="80" t="s">
        <v>124</v>
      </c>
      <c r="BF7" s="80">
        <v>124.7</v>
      </c>
      <c r="BG7" s="80">
        <v>118.8</v>
      </c>
      <c r="BH7" s="80">
        <v>100</v>
      </c>
      <c r="BI7" s="80" t="s">
        <v>124</v>
      </c>
      <c r="BJ7" s="80" t="s">
        <v>124</v>
      </c>
      <c r="BK7" s="80" t="s">
        <v>124</v>
      </c>
      <c r="BL7" s="80">
        <v>1103.5999999999999</v>
      </c>
      <c r="BM7" s="80">
        <v>615.6</v>
      </c>
      <c r="BN7" s="80" t="s">
        <v>124</v>
      </c>
      <c r="BO7" s="80" t="s">
        <v>124</v>
      </c>
      <c r="BP7" s="80" t="s">
        <v>124</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t="s">
        <v>124</v>
      </c>
      <c r="CG7" s="80" t="s">
        <v>124</v>
      </c>
      <c r="CH7" s="80">
        <v>3326.5</v>
      </c>
      <c r="CI7" s="80">
        <v>6303.2</v>
      </c>
      <c r="CJ7" s="80" t="s">
        <v>124</v>
      </c>
      <c r="CK7" s="80" t="s">
        <v>124</v>
      </c>
      <c r="CL7" s="80" t="s">
        <v>124</v>
      </c>
      <c r="CM7" s="80">
        <v>17642.5</v>
      </c>
      <c r="CN7" s="80">
        <v>18815.8</v>
      </c>
      <c r="CO7" s="77" t="s">
        <v>124</v>
      </c>
      <c r="CP7" s="77" t="s">
        <v>124</v>
      </c>
      <c r="CQ7" s="77" t="s">
        <v>124</v>
      </c>
      <c r="CR7" s="77">
        <v>8179</v>
      </c>
      <c r="CS7" s="77">
        <v>15033</v>
      </c>
      <c r="CT7" s="77" t="s">
        <v>124</v>
      </c>
      <c r="CU7" s="77" t="s">
        <v>124</v>
      </c>
      <c r="CV7" s="77" t="s">
        <v>124</v>
      </c>
      <c r="CW7" s="77">
        <v>58539</v>
      </c>
      <c r="CX7" s="77">
        <v>37685</v>
      </c>
      <c r="CY7" s="77">
        <v>110</v>
      </c>
      <c r="CZ7" s="80" t="s">
        <v>124</v>
      </c>
      <c r="DA7" s="80" t="s">
        <v>124</v>
      </c>
      <c r="DB7" s="80" t="s">
        <v>124</v>
      </c>
      <c r="DC7" s="80">
        <v>25.4</v>
      </c>
      <c r="DD7" s="80">
        <v>42.3</v>
      </c>
      <c r="DE7" s="80" t="s">
        <v>124</v>
      </c>
      <c r="DF7" s="80" t="s">
        <v>124</v>
      </c>
      <c r="DG7" s="80" t="s">
        <v>124</v>
      </c>
      <c r="DH7" s="80">
        <v>37.700000000000003</v>
      </c>
      <c r="DI7" s="80">
        <v>33.9</v>
      </c>
      <c r="DJ7" s="80" t="s">
        <v>124</v>
      </c>
      <c r="DK7" s="80" t="s">
        <v>124</v>
      </c>
      <c r="DL7" s="80" t="s">
        <v>124</v>
      </c>
      <c r="DM7" s="80">
        <v>0</v>
      </c>
      <c r="DN7" s="80">
        <v>0</v>
      </c>
      <c r="DO7" s="80" t="s">
        <v>124</v>
      </c>
      <c r="DP7" s="80" t="s">
        <v>124</v>
      </c>
      <c r="DQ7" s="80" t="s">
        <v>124</v>
      </c>
      <c r="DR7" s="80">
        <v>13.7</v>
      </c>
      <c r="DS7" s="80">
        <v>16.3</v>
      </c>
      <c r="DT7" s="80" t="s">
        <v>124</v>
      </c>
      <c r="DU7" s="80" t="s">
        <v>124</v>
      </c>
      <c r="DV7" s="80" t="s">
        <v>124</v>
      </c>
      <c r="DW7" s="80">
        <v>0</v>
      </c>
      <c r="DX7" s="80">
        <v>0</v>
      </c>
      <c r="DY7" s="80" t="s">
        <v>124</v>
      </c>
      <c r="DZ7" s="80" t="s">
        <v>124</v>
      </c>
      <c r="EA7" s="80" t="s">
        <v>124</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t="s">
        <v>124</v>
      </c>
      <c r="EP7" s="80" t="s">
        <v>124</v>
      </c>
      <c r="EQ7" s="80">
        <v>100</v>
      </c>
      <c r="ER7" s="80">
        <v>100</v>
      </c>
      <c r="ES7" s="80" t="s">
        <v>124</v>
      </c>
      <c r="ET7" s="80" t="s">
        <v>124</v>
      </c>
      <c r="EU7" s="80" t="s">
        <v>124</v>
      </c>
      <c r="EV7" s="80">
        <v>70.2</v>
      </c>
      <c r="EW7" s="80">
        <v>72.7</v>
      </c>
      <c r="EX7" s="77">
        <v>110</v>
      </c>
      <c r="EY7" s="80" t="s">
        <v>124</v>
      </c>
      <c r="EZ7" s="80" t="s">
        <v>124</v>
      </c>
      <c r="FA7" s="80" t="s">
        <v>124</v>
      </c>
      <c r="FB7" s="80">
        <v>25.4</v>
      </c>
      <c r="FC7" s="80">
        <v>42.3</v>
      </c>
      <c r="FD7" s="80" t="s">
        <v>124</v>
      </c>
      <c r="FE7" s="80" t="s">
        <v>124</v>
      </c>
      <c r="FF7" s="80" t="s">
        <v>124</v>
      </c>
      <c r="FG7" s="80">
        <v>56.1</v>
      </c>
      <c r="FH7" s="80">
        <v>61.8</v>
      </c>
      <c r="FI7" s="80" t="s">
        <v>124</v>
      </c>
      <c r="FJ7" s="80" t="s">
        <v>124</v>
      </c>
      <c r="FK7" s="80" t="s">
        <v>124</v>
      </c>
      <c r="FL7" s="80">
        <v>0</v>
      </c>
      <c r="FM7" s="80">
        <v>0</v>
      </c>
      <c r="FN7" s="80" t="s">
        <v>124</v>
      </c>
      <c r="FO7" s="80" t="s">
        <v>124</v>
      </c>
      <c r="FP7" s="80" t="s">
        <v>124</v>
      </c>
      <c r="FQ7" s="80">
        <v>16.7</v>
      </c>
      <c r="FR7" s="80">
        <v>8.6999999999999993</v>
      </c>
      <c r="FS7" s="80" t="s">
        <v>124</v>
      </c>
      <c r="FT7" s="80" t="s">
        <v>124</v>
      </c>
      <c r="FU7" s="80" t="s">
        <v>124</v>
      </c>
      <c r="FV7" s="80">
        <v>0</v>
      </c>
      <c r="FW7" s="80">
        <v>0</v>
      </c>
      <c r="FX7" s="80" t="s">
        <v>124</v>
      </c>
      <c r="FY7" s="80" t="s">
        <v>124</v>
      </c>
      <c r="FZ7" s="80" t="s">
        <v>124</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v>100</v>
      </c>
      <c r="GQ7" s="80">
        <v>100</v>
      </c>
      <c r="GR7" s="80" t="s">
        <v>124</v>
      </c>
      <c r="GS7" s="80" t="s">
        <v>124</v>
      </c>
      <c r="GT7" s="80" t="s">
        <v>124</v>
      </c>
      <c r="GU7" s="80">
        <v>58.4</v>
      </c>
      <c r="GV7" s="80">
        <v>80.599999999999994</v>
      </c>
      <c r="GW7" s="77" t="s">
        <v>124</v>
      </c>
      <c r="GX7" s="80" t="s">
        <v>124</v>
      </c>
      <c r="GY7" s="80" t="s">
        <v>124</v>
      </c>
      <c r="GZ7" s="80" t="s">
        <v>124</v>
      </c>
      <c r="HA7" s="80" t="s">
        <v>124</v>
      </c>
      <c r="HB7" s="80" t="s">
        <v>124</v>
      </c>
      <c r="HC7" s="80" t="s">
        <v>124</v>
      </c>
      <c r="HD7" s="80" t="s">
        <v>124</v>
      </c>
      <c r="HE7" s="80" t="s">
        <v>124</v>
      </c>
      <c r="HF7" s="80">
        <v>50.3</v>
      </c>
      <c r="HG7" s="80">
        <v>47.9</v>
      </c>
      <c r="HH7" s="80" t="s">
        <v>124</v>
      </c>
      <c r="HI7" s="80" t="s">
        <v>124</v>
      </c>
      <c r="HJ7" s="80" t="s">
        <v>124</v>
      </c>
      <c r="HK7" s="80" t="s">
        <v>124</v>
      </c>
      <c r="HL7" s="80" t="s">
        <v>124</v>
      </c>
      <c r="HM7" s="80" t="s">
        <v>124</v>
      </c>
      <c r="HN7" s="80" t="s">
        <v>124</v>
      </c>
      <c r="HO7" s="80" t="s">
        <v>124</v>
      </c>
      <c r="HP7" s="80">
        <v>5.2</v>
      </c>
      <c r="HQ7" s="80">
        <v>13</v>
      </c>
      <c r="HR7" s="80" t="s">
        <v>124</v>
      </c>
      <c r="HS7" s="80" t="s">
        <v>124</v>
      </c>
      <c r="HT7" s="80" t="s">
        <v>124</v>
      </c>
      <c r="HU7" s="80" t="s">
        <v>124</v>
      </c>
      <c r="HV7" s="80" t="s">
        <v>124</v>
      </c>
      <c r="HW7" s="80" t="s">
        <v>124</v>
      </c>
      <c r="HX7" s="80" t="s">
        <v>124</v>
      </c>
      <c r="HY7" s="80" t="s">
        <v>124</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t="s">
        <v>124</v>
      </c>
      <c r="IS7" s="80" t="s">
        <v>124</v>
      </c>
      <c r="IT7" s="80">
        <v>52.3</v>
      </c>
      <c r="IU7" s="80">
        <v>52.8</v>
      </c>
      <c r="IV7" s="77" t="s">
        <v>124</v>
      </c>
      <c r="IW7" s="80" t="s">
        <v>124</v>
      </c>
      <c r="IX7" s="80" t="s">
        <v>124</v>
      </c>
      <c r="IY7" s="80" t="s">
        <v>124</v>
      </c>
      <c r="IZ7" s="80" t="s">
        <v>124</v>
      </c>
      <c r="JA7" s="80" t="s">
        <v>124</v>
      </c>
      <c r="JB7" s="80" t="s">
        <v>124</v>
      </c>
      <c r="JC7" s="80" t="s">
        <v>124</v>
      </c>
      <c r="JD7" s="80" t="s">
        <v>124</v>
      </c>
      <c r="JE7" s="80">
        <v>18.5</v>
      </c>
      <c r="JF7" s="80">
        <v>16.100000000000001</v>
      </c>
      <c r="JG7" s="80" t="s">
        <v>124</v>
      </c>
      <c r="JH7" s="80" t="s">
        <v>124</v>
      </c>
      <c r="JI7" s="80" t="s">
        <v>124</v>
      </c>
      <c r="JJ7" s="80" t="s">
        <v>124</v>
      </c>
      <c r="JK7" s="80" t="s">
        <v>124</v>
      </c>
      <c r="JL7" s="80" t="s">
        <v>124</v>
      </c>
      <c r="JM7" s="80" t="s">
        <v>124</v>
      </c>
      <c r="JN7" s="80" t="s">
        <v>124</v>
      </c>
      <c r="JO7" s="80">
        <v>43.7</v>
      </c>
      <c r="JP7" s="80">
        <v>45.4</v>
      </c>
      <c r="JQ7" s="80" t="s">
        <v>124</v>
      </c>
      <c r="JR7" s="80" t="s">
        <v>124</v>
      </c>
      <c r="JS7" s="80" t="s">
        <v>124</v>
      </c>
      <c r="JT7" s="80" t="s">
        <v>124</v>
      </c>
      <c r="JU7" s="80" t="s">
        <v>124</v>
      </c>
      <c r="JV7" s="80" t="s">
        <v>124</v>
      </c>
      <c r="JW7" s="80" t="s">
        <v>124</v>
      </c>
      <c r="JX7" s="80" t="s">
        <v>124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t="s">
        <v>124</v>
      </c>
      <c r="KR7" s="80" t="s">
        <v>124</v>
      </c>
      <c r="KS7" s="80">
        <v>98.4</v>
      </c>
      <c r="KT7" s="80">
        <v>98.4</v>
      </c>
      <c r="KU7" s="77" t="s">
        <v>124</v>
      </c>
      <c r="KV7" s="80" t="s">
        <v>124</v>
      </c>
      <c r="KW7" s="80" t="s">
        <v>124</v>
      </c>
      <c r="KX7" s="80" t="s">
        <v>124</v>
      </c>
      <c r="KY7" s="80" t="s">
        <v>124</v>
      </c>
      <c r="KZ7" s="80" t="s">
        <v>124</v>
      </c>
      <c r="LA7" s="80" t="s">
        <v>124</v>
      </c>
      <c r="LB7" s="80" t="s">
        <v>124</v>
      </c>
      <c r="LC7" s="80" t="s">
        <v>124</v>
      </c>
      <c r="LD7" s="80">
        <v>13.7</v>
      </c>
      <c r="LE7" s="80">
        <v>12</v>
      </c>
      <c r="LF7" s="80" t="s">
        <v>124</v>
      </c>
      <c r="LG7" s="80" t="s">
        <v>124</v>
      </c>
      <c r="LH7" s="80" t="s">
        <v>124</v>
      </c>
      <c r="LI7" s="80" t="s">
        <v>124</v>
      </c>
      <c r="LJ7" s="80" t="s">
        <v>124</v>
      </c>
      <c r="LK7" s="80" t="s">
        <v>124</v>
      </c>
      <c r="LL7" s="80" t="s">
        <v>124</v>
      </c>
      <c r="LM7" s="80" t="s">
        <v>124</v>
      </c>
      <c r="LN7" s="80">
        <v>2.9</v>
      </c>
      <c r="LO7" s="80">
        <v>0.6</v>
      </c>
      <c r="LP7" s="80" t="s">
        <v>124</v>
      </c>
      <c r="LQ7" s="80" t="s">
        <v>124</v>
      </c>
      <c r="LR7" s="80" t="s">
        <v>124</v>
      </c>
      <c r="LS7" s="80" t="s">
        <v>124</v>
      </c>
      <c r="LT7" s="80" t="s">
        <v>124</v>
      </c>
      <c r="LU7" s="80" t="s">
        <v>124</v>
      </c>
      <c r="LV7" s="80" t="s">
        <v>124</v>
      </c>
      <c r="LW7" s="80" t="s">
        <v>124</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t="s">
        <v>124</v>
      </c>
      <c r="MQ7" s="80" t="s">
        <v>124</v>
      </c>
      <c r="MR7" s="80">
        <v>100</v>
      </c>
      <c r="MS7" s="80">
        <v>96.6</v>
      </c>
      <c r="MT7" s="80" t="s">
        <v>124</v>
      </c>
      <c r="MU7" s="80" t="s">
        <v>124</v>
      </c>
      <c r="MV7" s="80" t="s">
        <v>124</v>
      </c>
      <c r="MW7" s="80">
        <v>1</v>
      </c>
      <c r="MX7" s="80" t="s">
        <v>124</v>
      </c>
      <c r="MY7" s="80" t="s">
        <v>124</v>
      </c>
      <c r="MZ7" s="80" t="s">
        <v>124</v>
      </c>
      <c r="NA7" s="80" t="s">
        <v>124</v>
      </c>
      <c r="NB7" s="80" t="s">
        <v>124</v>
      </c>
      <c r="NC7" s="80" t="s">
        <v>124</v>
      </c>
      <c r="ND7" s="80" t="s">
        <v>124</v>
      </c>
      <c r="NE7" s="80" t="s">
        <v>124</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128</v>
      </c>
      <c r="FA8" s="82"/>
      <c r="FB8" s="82"/>
      <c r="FC8" s="82"/>
      <c r="FD8" s="82"/>
      <c r="FE8" s="83"/>
      <c r="FF8" s="82"/>
      <c r="FG8" s="82"/>
      <c r="FH8" s="82" t="str">
        <f>FI4</f>
        <v>修繕費比率（％）</v>
      </c>
      <c r="FI8" s="82" t="b">
        <f>IF(SUM($L$6,$MT$7:$MW$7)=0,FALSE,TRUE)</f>
        <v>1</v>
      </c>
      <c r="FJ8" s="84" t="s">
        <v>128</v>
      </c>
      <c r="FK8" s="82"/>
      <c r="FL8" s="82"/>
      <c r="FM8" s="82"/>
      <c r="FN8" s="82"/>
      <c r="FO8" s="82"/>
      <c r="FP8" s="83"/>
      <c r="FQ8" s="82"/>
      <c r="FR8" s="82" t="str">
        <f>FS4</f>
        <v>企業債残高対料金収入比率（％）</v>
      </c>
      <c r="FS8" s="82" t="b">
        <f>IF(SUM($L$6,$MT$7:$MW$7)=0,FALSE,TRUE)</f>
        <v>1</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1</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（最大出力合計110kW）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（最大出力合計110kW）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t="str">
        <f>AX7</f>
        <v>-</v>
      </c>
      <c r="AY11" s="92" t="str">
        <f>AY7</f>
        <v>-</v>
      </c>
      <c r="AZ11" s="92" t="str">
        <f>AZ7</f>
        <v>-</v>
      </c>
      <c r="BA11" s="92">
        <f>BA7</f>
        <v>1103.5999999999999</v>
      </c>
      <c r="BB11" s="92">
        <f>BB7</f>
        <v>683.1</v>
      </c>
      <c r="BC11" s="81"/>
      <c r="BD11" s="81"/>
      <c r="BE11" s="81"/>
      <c r="BF11" s="81"/>
      <c r="BG11" s="81"/>
      <c r="BH11" s="91" t="s">
        <v>137</v>
      </c>
      <c r="BI11" s="92" t="str">
        <f>BI7</f>
        <v>-</v>
      </c>
      <c r="BJ11" s="92" t="str">
        <f>BJ7</f>
        <v>-</v>
      </c>
      <c r="BK11" s="92" t="str">
        <f>BK7</f>
        <v>-</v>
      </c>
      <c r="BL11" s="92">
        <f>BL7</f>
        <v>1103.5999999999999</v>
      </c>
      <c r="BM11" s="92">
        <f>BM7</f>
        <v>615.6</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137</v>
      </c>
      <c r="CE11" s="92" t="str">
        <f>CE7</f>
        <v>-</v>
      </c>
      <c r="CF11" s="92" t="str">
        <f>CF7</f>
        <v>-</v>
      </c>
      <c r="CG11" s="92" t="str">
        <f>CG7</f>
        <v>-</v>
      </c>
      <c r="CH11" s="92">
        <f>CH7</f>
        <v>3326.5</v>
      </c>
      <c r="CI11" s="92">
        <f>CI7</f>
        <v>6303.2</v>
      </c>
      <c r="CJ11" s="81"/>
      <c r="CK11" s="81"/>
      <c r="CL11" s="81"/>
      <c r="CM11" s="81"/>
      <c r="CN11" s="91" t="s">
        <v>137</v>
      </c>
      <c r="CO11" s="93" t="str">
        <f>CO7</f>
        <v>-</v>
      </c>
      <c r="CP11" s="93" t="str">
        <f>CP7</f>
        <v>-</v>
      </c>
      <c r="CQ11" s="93" t="str">
        <f>CQ7</f>
        <v>-</v>
      </c>
      <c r="CR11" s="93">
        <f>CR7</f>
        <v>8179</v>
      </c>
      <c r="CS11" s="93">
        <f>CS7</f>
        <v>15033</v>
      </c>
      <c r="CT11" s="81"/>
      <c r="CU11" s="81"/>
      <c r="CV11" s="81"/>
      <c r="CW11" s="81"/>
      <c r="CX11" s="81"/>
      <c r="CY11" s="91" t="s">
        <v>137</v>
      </c>
      <c r="CZ11" s="92" t="str">
        <f>CZ7</f>
        <v>-</v>
      </c>
      <c r="DA11" s="92" t="str">
        <f>DA7</f>
        <v>-</v>
      </c>
      <c r="DB11" s="92" t="str">
        <f>DB7</f>
        <v>-</v>
      </c>
      <c r="DC11" s="92">
        <f>DC7</f>
        <v>25.4</v>
      </c>
      <c r="DD11" s="92">
        <f>DD7</f>
        <v>42.3</v>
      </c>
      <c r="DE11" s="81"/>
      <c r="DF11" s="81"/>
      <c r="DG11" s="81"/>
      <c r="DH11" s="81"/>
      <c r="DI11" s="91" t="s">
        <v>137</v>
      </c>
      <c r="DJ11" s="92" t="str">
        <f>DJ7</f>
        <v>-</v>
      </c>
      <c r="DK11" s="92" t="str">
        <f>DK7</f>
        <v>-</v>
      </c>
      <c r="DL11" s="92" t="str">
        <f>DL7</f>
        <v>-</v>
      </c>
      <c r="DM11" s="92">
        <f>DM7</f>
        <v>0</v>
      </c>
      <c r="DN11" s="92">
        <f>DN7</f>
        <v>0</v>
      </c>
      <c r="DO11" s="81"/>
      <c r="DP11" s="81"/>
      <c r="DQ11" s="81"/>
      <c r="DR11" s="81"/>
      <c r="DS11" s="91" t="s">
        <v>137</v>
      </c>
      <c r="DT11" s="92" t="str">
        <f>DT7</f>
        <v>-</v>
      </c>
      <c r="DU11" s="92" t="str">
        <f>DU7</f>
        <v>-</v>
      </c>
      <c r="DV11" s="92" t="str">
        <f>DV7</f>
        <v>-</v>
      </c>
      <c r="DW11" s="92">
        <f>DW7</f>
        <v>0</v>
      </c>
      <c r="DX11" s="92">
        <f>DX7</f>
        <v>0</v>
      </c>
      <c r="DY11" s="81"/>
      <c r="DZ11" s="81"/>
      <c r="EA11" s="81"/>
      <c r="EB11" s="81"/>
      <c r="EC11" s="91" t="s">
        <v>138</v>
      </c>
      <c r="ED11" s="92" t="str">
        <f>ED7</f>
        <v>-</v>
      </c>
      <c r="EE11" s="92" t="str">
        <f>EE7</f>
        <v>-</v>
      </c>
      <c r="EF11" s="92" t="str">
        <f>EF7</f>
        <v>-</v>
      </c>
      <c r="EG11" s="92" t="str">
        <f>EG7</f>
        <v>-</v>
      </c>
      <c r="EH11" s="92" t="str">
        <f>EH7</f>
        <v>-</v>
      </c>
      <c r="EI11" s="81"/>
      <c r="EJ11" s="81"/>
      <c r="EK11" s="81"/>
      <c r="EL11" s="81"/>
      <c r="EM11" s="91" t="s">
        <v>137</v>
      </c>
      <c r="EN11" s="92" t="str">
        <f>EN7</f>
        <v>-</v>
      </c>
      <c r="EO11" s="92" t="str">
        <f>EO7</f>
        <v>-</v>
      </c>
      <c r="EP11" s="92" t="str">
        <f>EP7</f>
        <v>-</v>
      </c>
      <c r="EQ11" s="92">
        <f>EQ7</f>
        <v>100</v>
      </c>
      <c r="ER11" s="92">
        <f>ER7</f>
        <v>100</v>
      </c>
      <c r="ES11" s="81"/>
      <c r="ET11" s="81"/>
      <c r="EU11" s="81"/>
      <c r="EV11" s="81"/>
      <c r="EW11" s="81"/>
      <c r="EX11" s="91" t="s">
        <v>137</v>
      </c>
      <c r="EY11" s="92" t="str">
        <f>EY7</f>
        <v>-</v>
      </c>
      <c r="EZ11" s="92" t="str">
        <f>EZ7</f>
        <v>-</v>
      </c>
      <c r="FA11" s="92" t="str">
        <f>FA7</f>
        <v>-</v>
      </c>
      <c r="FB11" s="92">
        <f>FB7</f>
        <v>25.4</v>
      </c>
      <c r="FC11" s="92">
        <f>FC7</f>
        <v>42.3</v>
      </c>
      <c r="FD11" s="81"/>
      <c r="FE11" s="81"/>
      <c r="FF11" s="81"/>
      <c r="FG11" s="81"/>
      <c r="FH11" s="91" t="s">
        <v>137</v>
      </c>
      <c r="FI11" s="92" t="str">
        <f>FI7</f>
        <v>-</v>
      </c>
      <c r="FJ11" s="92" t="str">
        <f>FJ7</f>
        <v>-</v>
      </c>
      <c r="FK11" s="92" t="str">
        <f>FK7</f>
        <v>-</v>
      </c>
      <c r="FL11" s="92">
        <f>FL7</f>
        <v>0</v>
      </c>
      <c r="FM11" s="92">
        <f>FM7</f>
        <v>0</v>
      </c>
      <c r="FN11" s="81"/>
      <c r="FO11" s="81"/>
      <c r="FP11" s="81"/>
      <c r="FQ11" s="81"/>
      <c r="FR11" s="91" t="s">
        <v>137</v>
      </c>
      <c r="FS11" s="92" t="str">
        <f>FS7</f>
        <v>-</v>
      </c>
      <c r="FT11" s="92" t="str">
        <f>FT7</f>
        <v>-</v>
      </c>
      <c r="FU11" s="92" t="str">
        <f>FU7</f>
        <v>-</v>
      </c>
      <c r="FV11" s="92">
        <f>FV7</f>
        <v>0</v>
      </c>
      <c r="FW11" s="92">
        <f>FW7</f>
        <v>0</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139</v>
      </c>
      <c r="GM11" s="92" t="str">
        <f>GM7</f>
        <v>-</v>
      </c>
      <c r="GN11" s="92" t="str">
        <f>GN7</f>
        <v>-</v>
      </c>
      <c r="GO11" s="92" t="str">
        <f>GO7</f>
        <v>-</v>
      </c>
      <c r="GP11" s="92">
        <f>GP7</f>
        <v>100</v>
      </c>
      <c r="GQ11" s="92">
        <f>GQ7</f>
        <v>100</v>
      </c>
      <c r="GR11" s="81"/>
      <c r="GS11" s="81"/>
      <c r="GT11" s="81"/>
      <c r="GU11" s="81"/>
      <c r="GV11" s="81"/>
      <c r="GW11" s="91" t="s">
        <v>139</v>
      </c>
      <c r="GX11" s="92" t="str">
        <f>GX7</f>
        <v>-</v>
      </c>
      <c r="GY11" s="92" t="str">
        <f>GY7</f>
        <v>-</v>
      </c>
      <c r="GZ11" s="92" t="str">
        <f>GZ7</f>
        <v>-</v>
      </c>
      <c r="HA11" s="92" t="str">
        <f>HA7</f>
        <v>-</v>
      </c>
      <c r="HB11" s="92" t="str">
        <f>HB7</f>
        <v>-</v>
      </c>
      <c r="HC11" s="81"/>
      <c r="HD11" s="81"/>
      <c r="HE11" s="81"/>
      <c r="HF11" s="81"/>
      <c r="HG11" s="91" t="s">
        <v>137</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140</v>
      </c>
      <c r="IL11" s="92" t="str">
        <f>IL7</f>
        <v>-</v>
      </c>
      <c r="IM11" s="92" t="str">
        <f>IM7</f>
        <v>-</v>
      </c>
      <c r="IN11" s="92" t="str">
        <f>IN7</f>
        <v>-</v>
      </c>
      <c r="IO11" s="92" t="str">
        <f>IO7</f>
        <v>-</v>
      </c>
      <c r="IP11" s="92" t="str">
        <f>IP7</f>
        <v>-</v>
      </c>
      <c r="IQ11" s="81"/>
      <c r="IR11" s="81"/>
      <c r="IS11" s="81"/>
      <c r="IT11" s="81"/>
      <c r="IU11" s="81"/>
      <c r="IV11" s="91" t="s">
        <v>137</v>
      </c>
      <c r="IW11" s="92" t="str">
        <f>IW7</f>
        <v>-</v>
      </c>
      <c r="IX11" s="92" t="str">
        <f>IX7</f>
        <v>-</v>
      </c>
      <c r="IY11" s="92" t="str">
        <f>IY7</f>
        <v>-</v>
      </c>
      <c r="IZ11" s="92" t="str">
        <f>IZ7</f>
        <v>-</v>
      </c>
      <c r="JA11" s="92" t="str">
        <f>JA7</f>
        <v>-</v>
      </c>
      <c r="JB11" s="81"/>
      <c r="JC11" s="81"/>
      <c r="JD11" s="81"/>
      <c r="JE11" s="81"/>
      <c r="JF11" s="91" t="s">
        <v>139</v>
      </c>
      <c r="JG11" s="92" t="str">
        <f>JG7</f>
        <v>-</v>
      </c>
      <c r="JH11" s="92" t="str">
        <f>JH7</f>
        <v>-</v>
      </c>
      <c r="JI11" s="92" t="str">
        <f>JI7</f>
        <v>-</v>
      </c>
      <c r="JJ11" s="92" t="str">
        <f>JJ7</f>
        <v>-</v>
      </c>
      <c r="JK11" s="92" t="str">
        <f>JK7</f>
        <v>-</v>
      </c>
      <c r="JL11" s="81"/>
      <c r="JM11" s="81"/>
      <c r="JN11" s="81"/>
      <c r="JO11" s="81"/>
      <c r="JP11" s="91" t="s">
        <v>141</v>
      </c>
      <c r="JQ11" s="92" t="str">
        <f>JQ7</f>
        <v>-</v>
      </c>
      <c r="JR11" s="92" t="str">
        <f>JR7</f>
        <v>-</v>
      </c>
      <c r="JS11" s="92" t="str">
        <f>JS7</f>
        <v>-</v>
      </c>
      <c r="JT11" s="92" t="str">
        <f>JT7</f>
        <v>-</v>
      </c>
      <c r="JU11" s="92" t="str">
        <f>JU7</f>
        <v>-</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t="str">
        <f>KL7</f>
        <v>-</v>
      </c>
      <c r="KM11" s="92" t="str">
        <f>KM7</f>
        <v>-</v>
      </c>
      <c r="KN11" s="92" t="str">
        <f>KN7</f>
        <v>-</v>
      </c>
      <c r="KO11" s="92" t="str">
        <f>KO7</f>
        <v>-</v>
      </c>
      <c r="KP11" s="81"/>
      <c r="KQ11" s="81"/>
      <c r="KR11" s="81"/>
      <c r="KS11" s="81"/>
      <c r="KT11" s="81"/>
      <c r="KU11" s="91" t="s">
        <v>137</v>
      </c>
      <c r="KV11" s="92" t="str">
        <f>KV7</f>
        <v>-</v>
      </c>
      <c r="KW11" s="92" t="str">
        <f>KW7</f>
        <v>-</v>
      </c>
      <c r="KX11" s="92" t="str">
        <f>KX7</f>
        <v>-</v>
      </c>
      <c r="KY11" s="92" t="str">
        <f>KY7</f>
        <v>-</v>
      </c>
      <c r="KZ11" s="92" t="str">
        <f>KZ7</f>
        <v>-</v>
      </c>
      <c r="LA11" s="81"/>
      <c r="LB11" s="81"/>
      <c r="LC11" s="81"/>
      <c r="LD11" s="81"/>
      <c r="LE11" s="91" t="s">
        <v>139</v>
      </c>
      <c r="LF11" s="92" t="str">
        <f>LF7</f>
        <v>-</v>
      </c>
      <c r="LG11" s="92" t="str">
        <f>LG7</f>
        <v>-</v>
      </c>
      <c r="LH11" s="92" t="str">
        <f>LH7</f>
        <v>-</v>
      </c>
      <c r="LI11" s="92" t="str">
        <f>LI7</f>
        <v>-</v>
      </c>
      <c r="LJ11" s="92" t="str">
        <f>LJ7</f>
        <v>-</v>
      </c>
      <c r="LK11" s="81"/>
      <c r="LL11" s="81"/>
      <c r="LM11" s="81"/>
      <c r="LN11" s="81"/>
      <c r="LO11" s="91" t="s">
        <v>137</v>
      </c>
      <c r="LP11" s="92" t="str">
        <f>LP7</f>
        <v>-</v>
      </c>
      <c r="LQ11" s="92" t="str">
        <f>LQ7</f>
        <v>-</v>
      </c>
      <c r="LR11" s="92" t="str">
        <f>LR7</f>
        <v>-</v>
      </c>
      <c r="LS11" s="92" t="str">
        <f>LS7</f>
        <v>-</v>
      </c>
      <c r="LT11" s="92" t="str">
        <f>LT7</f>
        <v>-</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142</v>
      </c>
      <c r="AX12" s="92" t="str">
        <f>BC7</f>
        <v>-</v>
      </c>
      <c r="AY12" s="92" t="str">
        <f>BD7</f>
        <v>-</v>
      </c>
      <c r="AZ12" s="92" t="str">
        <f>BE7</f>
        <v>-</v>
      </c>
      <c r="BA12" s="92">
        <f>BF7</f>
        <v>124.7</v>
      </c>
      <c r="BB12" s="92">
        <f>BG7</f>
        <v>118.8</v>
      </c>
      <c r="BC12" s="81"/>
      <c r="BD12" s="81"/>
      <c r="BE12" s="81"/>
      <c r="BF12" s="81"/>
      <c r="BG12" s="81"/>
      <c r="BH12" s="91" t="s">
        <v>142</v>
      </c>
      <c r="BI12" s="92" t="str">
        <f>BN7</f>
        <v>-</v>
      </c>
      <c r="BJ12" s="92" t="str">
        <f>BO7</f>
        <v>-</v>
      </c>
      <c r="BK12" s="92" t="str">
        <f>BP7</f>
        <v>-</v>
      </c>
      <c r="BL12" s="92">
        <f>BQ7</f>
        <v>324.60000000000002</v>
      </c>
      <c r="BM12" s="92">
        <f>BR7</f>
        <v>255.4</v>
      </c>
      <c r="BN12" s="81"/>
      <c r="BO12" s="81"/>
      <c r="BP12" s="81"/>
      <c r="BQ12" s="81"/>
      <c r="BR12" s="81"/>
      <c r="BS12" s="91" t="s">
        <v>142</v>
      </c>
      <c r="BT12" s="92" t="str">
        <f>BY7</f>
        <v>-</v>
      </c>
      <c r="BU12" s="92" t="str">
        <f>BZ7</f>
        <v>-</v>
      </c>
      <c r="BV12" s="92" t="str">
        <f>CA7</f>
        <v>-</v>
      </c>
      <c r="BW12" s="92" t="str">
        <f>CB7</f>
        <v>-</v>
      </c>
      <c r="BX12" s="92" t="str">
        <f>CC7</f>
        <v>-</v>
      </c>
      <c r="BY12" s="81"/>
      <c r="BZ12" s="81"/>
      <c r="CA12" s="81"/>
      <c r="CB12" s="81"/>
      <c r="CC12" s="81"/>
      <c r="CD12" s="91" t="s">
        <v>142</v>
      </c>
      <c r="CE12" s="92" t="str">
        <f>CJ7</f>
        <v>-</v>
      </c>
      <c r="CF12" s="92" t="str">
        <f>CK7</f>
        <v>-</v>
      </c>
      <c r="CG12" s="92" t="str">
        <f>CL7</f>
        <v>-</v>
      </c>
      <c r="CH12" s="92">
        <f>CM7</f>
        <v>17642.5</v>
      </c>
      <c r="CI12" s="92">
        <f>CN7</f>
        <v>18815.8</v>
      </c>
      <c r="CJ12" s="81"/>
      <c r="CK12" s="81"/>
      <c r="CL12" s="81"/>
      <c r="CM12" s="81"/>
      <c r="CN12" s="91" t="s">
        <v>142</v>
      </c>
      <c r="CO12" s="93" t="str">
        <f>CT7</f>
        <v>-</v>
      </c>
      <c r="CP12" s="93" t="str">
        <f>CU7</f>
        <v>-</v>
      </c>
      <c r="CQ12" s="93" t="str">
        <f>CV7</f>
        <v>-</v>
      </c>
      <c r="CR12" s="93">
        <f>CW7</f>
        <v>58539</v>
      </c>
      <c r="CS12" s="93">
        <f>CX7</f>
        <v>37685</v>
      </c>
      <c r="CT12" s="81"/>
      <c r="CU12" s="81"/>
      <c r="CV12" s="81"/>
      <c r="CW12" s="81"/>
      <c r="CX12" s="81"/>
      <c r="CY12" s="91" t="s">
        <v>142</v>
      </c>
      <c r="CZ12" s="92" t="str">
        <f>DE7</f>
        <v>-</v>
      </c>
      <c r="DA12" s="92" t="str">
        <f>DF7</f>
        <v>-</v>
      </c>
      <c r="DB12" s="92" t="str">
        <f>DG7</f>
        <v>-</v>
      </c>
      <c r="DC12" s="92">
        <f>DH7</f>
        <v>37.700000000000003</v>
      </c>
      <c r="DD12" s="92">
        <f>DI7</f>
        <v>33.9</v>
      </c>
      <c r="DE12" s="81"/>
      <c r="DF12" s="81"/>
      <c r="DG12" s="81"/>
      <c r="DH12" s="81"/>
      <c r="DI12" s="91" t="s">
        <v>142</v>
      </c>
      <c r="DJ12" s="92" t="str">
        <f>DO7</f>
        <v>-</v>
      </c>
      <c r="DK12" s="92" t="str">
        <f>DP7</f>
        <v>-</v>
      </c>
      <c r="DL12" s="92" t="str">
        <f>DQ7</f>
        <v>-</v>
      </c>
      <c r="DM12" s="92">
        <f>DR7</f>
        <v>13.7</v>
      </c>
      <c r="DN12" s="92">
        <f>DS7</f>
        <v>16.3</v>
      </c>
      <c r="DO12" s="81"/>
      <c r="DP12" s="81"/>
      <c r="DQ12" s="81"/>
      <c r="DR12" s="81"/>
      <c r="DS12" s="91" t="s">
        <v>142</v>
      </c>
      <c r="DT12" s="92" t="str">
        <f>DY7</f>
        <v>-</v>
      </c>
      <c r="DU12" s="92" t="str">
        <f>DZ7</f>
        <v>-</v>
      </c>
      <c r="DV12" s="92" t="str">
        <f>EA7</f>
        <v>-</v>
      </c>
      <c r="DW12" s="92">
        <f>EB7</f>
        <v>99.7</v>
      </c>
      <c r="DX12" s="92">
        <f>EC7</f>
        <v>101.4</v>
      </c>
      <c r="DY12" s="81"/>
      <c r="DZ12" s="81"/>
      <c r="EA12" s="81"/>
      <c r="EB12" s="81"/>
      <c r="EC12" s="91" t="s">
        <v>143</v>
      </c>
      <c r="ED12" s="92" t="str">
        <f>EI7</f>
        <v>-</v>
      </c>
      <c r="EE12" s="92" t="str">
        <f>EJ7</f>
        <v>-</v>
      </c>
      <c r="EF12" s="92" t="str">
        <f>EK7</f>
        <v>-</v>
      </c>
      <c r="EG12" s="92" t="str">
        <f>EL7</f>
        <v>-</v>
      </c>
      <c r="EH12" s="92" t="str">
        <f>EM7</f>
        <v>-</v>
      </c>
      <c r="EI12" s="81"/>
      <c r="EJ12" s="81"/>
      <c r="EK12" s="81"/>
      <c r="EL12" s="81"/>
      <c r="EM12" s="91" t="s">
        <v>142</v>
      </c>
      <c r="EN12" s="92" t="str">
        <f>ES7</f>
        <v>-</v>
      </c>
      <c r="EO12" s="92" t="str">
        <f>ET7</f>
        <v>-</v>
      </c>
      <c r="EP12" s="92" t="str">
        <f>EU7</f>
        <v>-</v>
      </c>
      <c r="EQ12" s="92">
        <f>EV7</f>
        <v>70.2</v>
      </c>
      <c r="ER12" s="92">
        <f>EW7</f>
        <v>72.7</v>
      </c>
      <c r="ES12" s="81"/>
      <c r="ET12" s="81"/>
      <c r="EU12" s="81"/>
      <c r="EV12" s="81"/>
      <c r="EW12" s="81"/>
      <c r="EX12" s="91" t="s">
        <v>142</v>
      </c>
      <c r="EY12" s="92" t="str">
        <f>IF($EY$8,FD7,"-")</f>
        <v>-</v>
      </c>
      <c r="EZ12" s="92" t="str">
        <f>IF($EY$8,FE7,"-")</f>
        <v>-</v>
      </c>
      <c r="FA12" s="92" t="str">
        <f>IF($EY$8,FF7,"-")</f>
        <v>-</v>
      </c>
      <c r="FB12" s="92">
        <f>IF($EY$8,FG7,"-")</f>
        <v>56.1</v>
      </c>
      <c r="FC12" s="92">
        <f>IF($EY$8,FH7,"-")</f>
        <v>61.8</v>
      </c>
      <c r="FD12" s="81"/>
      <c r="FE12" s="81"/>
      <c r="FF12" s="81"/>
      <c r="FG12" s="81"/>
      <c r="FH12" s="91" t="s">
        <v>142</v>
      </c>
      <c r="FI12" s="92" t="str">
        <f>IF($FI$8,FN7,"-")</f>
        <v>-</v>
      </c>
      <c r="FJ12" s="92" t="str">
        <f>IF($FI$8,FO7,"-")</f>
        <v>-</v>
      </c>
      <c r="FK12" s="92" t="str">
        <f>IF($FI$8,FP7,"-")</f>
        <v>-</v>
      </c>
      <c r="FL12" s="92">
        <f>IF($FI$8,FQ7,"-")</f>
        <v>16.7</v>
      </c>
      <c r="FM12" s="92">
        <f>IF($FI$8,FR7,"-")</f>
        <v>8.6999999999999993</v>
      </c>
      <c r="FN12" s="81"/>
      <c r="FO12" s="81"/>
      <c r="FP12" s="81"/>
      <c r="FQ12" s="81"/>
      <c r="FR12" s="91" t="s">
        <v>142</v>
      </c>
      <c r="FS12" s="92" t="str">
        <f>IF($FS$8,FX7,"-")</f>
        <v>-</v>
      </c>
      <c r="FT12" s="92" t="str">
        <f>IF($FS$8,FY7,"-")</f>
        <v>-</v>
      </c>
      <c r="FU12" s="92" t="str">
        <f>IF($FS$8,FZ7,"-")</f>
        <v>-</v>
      </c>
      <c r="FV12" s="92">
        <f>IF($FS$8,GA7,"-")</f>
        <v>333.7</v>
      </c>
      <c r="FW12" s="92">
        <f>IF($FS$8,GB7,"-")</f>
        <v>334.6</v>
      </c>
      <c r="FX12" s="81"/>
      <c r="FY12" s="81"/>
      <c r="FZ12" s="81"/>
      <c r="GA12" s="81"/>
      <c r="GB12" s="91" t="s">
        <v>142</v>
      </c>
      <c r="GC12" s="92" t="str">
        <f>IF($GC$8,GH7,"-")</f>
        <v>-</v>
      </c>
      <c r="GD12" s="92" t="str">
        <f>IF($GC$8,GI7,"-")</f>
        <v>-</v>
      </c>
      <c r="GE12" s="92" t="str">
        <f>IF($GC$8,GJ7,"-")</f>
        <v>-</v>
      </c>
      <c r="GF12" s="92" t="str">
        <f>IF($GC$8,GK7,"-")</f>
        <v>-</v>
      </c>
      <c r="GG12" s="92" t="str">
        <f>IF($GC$8,GL7,"-")</f>
        <v>-</v>
      </c>
      <c r="GH12" s="81"/>
      <c r="GI12" s="81"/>
      <c r="GJ12" s="81"/>
      <c r="GK12" s="81"/>
      <c r="GL12" s="91" t="s">
        <v>142</v>
      </c>
      <c r="GM12" s="92" t="str">
        <f>IF($GM$8,GR7,"-")</f>
        <v>-</v>
      </c>
      <c r="GN12" s="92" t="str">
        <f>IF($GM$8,GS7,"-")</f>
        <v>-</v>
      </c>
      <c r="GO12" s="92" t="str">
        <f>IF($GM$8,GT7,"-")</f>
        <v>-</v>
      </c>
      <c r="GP12" s="92">
        <f>IF($GM$8,GU7,"-")</f>
        <v>58.4</v>
      </c>
      <c r="GQ12" s="92">
        <f>IF($GM$8,GV7,"-")</f>
        <v>80.599999999999994</v>
      </c>
      <c r="GR12" s="81"/>
      <c r="GS12" s="81"/>
      <c r="GT12" s="81"/>
      <c r="GU12" s="81"/>
      <c r="GV12" s="81"/>
      <c r="GW12" s="91" t="s">
        <v>142</v>
      </c>
      <c r="GX12" s="92" t="str">
        <f>IF($GX$8,HC7,"-")</f>
        <v>-</v>
      </c>
      <c r="GY12" s="92" t="str">
        <f>IF($GX$8,HD7,"-")</f>
        <v>-</v>
      </c>
      <c r="GZ12" s="92" t="str">
        <f>IF($GX$8,HE7,"-")</f>
        <v>-</v>
      </c>
      <c r="HA12" s="92" t="str">
        <f>IF($GX$8,HF7,"-")</f>
        <v>-</v>
      </c>
      <c r="HB12" s="92" t="str">
        <f>IF($GX$8,HG7,"-")</f>
        <v>-</v>
      </c>
      <c r="HC12" s="81"/>
      <c r="HD12" s="81"/>
      <c r="HE12" s="81"/>
      <c r="HF12" s="81"/>
      <c r="HG12" s="91" t="s">
        <v>142</v>
      </c>
      <c r="HH12" s="92" t="str">
        <f>IF($HH$8,HM7,"-")</f>
        <v>-</v>
      </c>
      <c r="HI12" s="92" t="str">
        <f>IF($HH$8,HN7,"-")</f>
        <v>-</v>
      </c>
      <c r="HJ12" s="92" t="str">
        <f>IF($HH$8,HO7,"-")</f>
        <v>-</v>
      </c>
      <c r="HK12" s="92" t="str">
        <f>IF($HH$8,HP7,"-")</f>
        <v>-</v>
      </c>
      <c r="HL12" s="92" t="str">
        <f>IF($HH$8,HQ7,"-")</f>
        <v>-</v>
      </c>
      <c r="HM12" s="81"/>
      <c r="HN12" s="81"/>
      <c r="HO12" s="81"/>
      <c r="HP12" s="81"/>
      <c r="HQ12" s="91" t="s">
        <v>142</v>
      </c>
      <c r="HR12" s="92" t="str">
        <f>IF($HR$8,HW7,"-")</f>
        <v>-</v>
      </c>
      <c r="HS12" s="92" t="str">
        <f>IF($HR$8,HX7,"-")</f>
        <v>-</v>
      </c>
      <c r="HT12" s="92" t="str">
        <f>IF($HR$8,HY7,"-")</f>
        <v>-</v>
      </c>
      <c r="HU12" s="92" t="str">
        <f>IF($HR$8,HZ7,"-")</f>
        <v>-</v>
      </c>
      <c r="HV12" s="92" t="str">
        <f>IF($HR$8,IA7,"-")</f>
        <v>-</v>
      </c>
      <c r="HW12" s="81"/>
      <c r="HX12" s="81"/>
      <c r="HY12" s="81"/>
      <c r="HZ12" s="81"/>
      <c r="IA12" s="91" t="s">
        <v>142</v>
      </c>
      <c r="IB12" s="92" t="str">
        <f>IF($IB$8,IG7,"-")</f>
        <v>-</v>
      </c>
      <c r="IC12" s="92" t="str">
        <f>IF($IB$8,IH7,"-")</f>
        <v>-</v>
      </c>
      <c r="ID12" s="92" t="str">
        <f>IF($IB$8,II7,"-")</f>
        <v>-</v>
      </c>
      <c r="IE12" s="92" t="str">
        <f>IF($IB$8,IJ7,"-")</f>
        <v>-</v>
      </c>
      <c r="IF12" s="92" t="str">
        <f>IF($IB$8,IK7,"-")</f>
        <v>-</v>
      </c>
      <c r="IG12" s="81"/>
      <c r="IH12" s="81"/>
      <c r="II12" s="81"/>
      <c r="IJ12" s="81"/>
      <c r="IK12" s="91" t="s">
        <v>142</v>
      </c>
      <c r="IL12" s="92" t="str">
        <f>IF($IL$8,IQ7,"-")</f>
        <v>-</v>
      </c>
      <c r="IM12" s="92" t="str">
        <f>IF($IL$8,IR7,"-")</f>
        <v>-</v>
      </c>
      <c r="IN12" s="92" t="str">
        <f>IF($IL$8,IS7,"-")</f>
        <v>-</v>
      </c>
      <c r="IO12" s="92" t="str">
        <f>IF($IL$8,IT7,"-")</f>
        <v>-</v>
      </c>
      <c r="IP12" s="92" t="str">
        <f>IF($IL$8,IU7,"-")</f>
        <v>-</v>
      </c>
      <c r="IQ12" s="81"/>
      <c r="IR12" s="81"/>
      <c r="IS12" s="81"/>
      <c r="IT12" s="81"/>
      <c r="IU12" s="81"/>
      <c r="IV12" s="91" t="s">
        <v>142</v>
      </c>
      <c r="IW12" s="92" t="str">
        <f>IF($IW$8,JB7,"-")</f>
        <v>-</v>
      </c>
      <c r="IX12" s="92" t="str">
        <f>IF($IW$8,JC7,"-")</f>
        <v>-</v>
      </c>
      <c r="IY12" s="92" t="str">
        <f>IF($IW$8,JD7,"-")</f>
        <v>-</v>
      </c>
      <c r="IZ12" s="92" t="str">
        <f>IF($IW$8,JE7,"-")</f>
        <v>-</v>
      </c>
      <c r="JA12" s="92" t="str">
        <f>IF($IW$8,JF7,"-")</f>
        <v>-</v>
      </c>
      <c r="JB12" s="81"/>
      <c r="JC12" s="81"/>
      <c r="JD12" s="81"/>
      <c r="JE12" s="81"/>
      <c r="JF12" s="91" t="s">
        <v>142</v>
      </c>
      <c r="JG12" s="92" t="str">
        <f>IF($JG$8,JL7,"-")</f>
        <v>-</v>
      </c>
      <c r="JH12" s="92" t="str">
        <f>IF($JG$8,JM7,"-")</f>
        <v>-</v>
      </c>
      <c r="JI12" s="92" t="str">
        <f>IF($JG$8,JN7,"-")</f>
        <v>-</v>
      </c>
      <c r="JJ12" s="92" t="str">
        <f>IF($JG$8,JO7,"-")</f>
        <v>-</v>
      </c>
      <c r="JK12" s="92" t="str">
        <f>IF($JG$8,JP7,"-")</f>
        <v>-</v>
      </c>
      <c r="JL12" s="81"/>
      <c r="JM12" s="81"/>
      <c r="JN12" s="81"/>
      <c r="JO12" s="81"/>
      <c r="JP12" s="91" t="s">
        <v>142</v>
      </c>
      <c r="JQ12" s="92" t="str">
        <f>IF($JQ$8,JV7,"-")</f>
        <v>-</v>
      </c>
      <c r="JR12" s="92" t="str">
        <f>IF($JQ$8,JW7,"-")</f>
        <v>-</v>
      </c>
      <c r="JS12" s="92" t="str">
        <f>IF($JQ$8,JX7,"-")</f>
        <v>-</v>
      </c>
      <c r="JT12" s="92" t="str">
        <f>IF($JQ$8,JY7,"-")</f>
        <v>-</v>
      </c>
      <c r="JU12" s="92" t="str">
        <f>IF($JQ$8,JZ7,"-")</f>
        <v>-</v>
      </c>
      <c r="JV12" s="81"/>
      <c r="JW12" s="81"/>
      <c r="JX12" s="81"/>
      <c r="JY12" s="81"/>
      <c r="JZ12" s="91" t="s">
        <v>142</v>
      </c>
      <c r="KA12" s="92" t="str">
        <f>IF($KA$8,KF7,"-")</f>
        <v>-</v>
      </c>
      <c r="KB12" s="92" t="str">
        <f>IF($KA$8,KG7,"-")</f>
        <v>-</v>
      </c>
      <c r="KC12" s="92" t="str">
        <f>IF($KA$8,KH7,"-")</f>
        <v>-</v>
      </c>
      <c r="KD12" s="92" t="str">
        <f>IF($KA$8,KI7,"-")</f>
        <v>-</v>
      </c>
      <c r="KE12" s="92" t="str">
        <f>IF($KA$8,KJ7,"-")</f>
        <v>-</v>
      </c>
      <c r="KF12" s="81"/>
      <c r="KG12" s="81"/>
      <c r="KH12" s="81"/>
      <c r="KI12" s="81"/>
      <c r="KJ12" s="91" t="s">
        <v>142</v>
      </c>
      <c r="KK12" s="92" t="str">
        <f>IF($KK$8,KP7,"-")</f>
        <v>-</v>
      </c>
      <c r="KL12" s="92" t="str">
        <f>IF($KK$8,KQ7,"-")</f>
        <v>-</v>
      </c>
      <c r="KM12" s="92" t="str">
        <f>IF($KK$8,KR7,"-")</f>
        <v>-</v>
      </c>
      <c r="KN12" s="92" t="str">
        <f>IF($KK$8,KS7,"-")</f>
        <v>-</v>
      </c>
      <c r="KO12" s="92" t="str">
        <f>IF($KK$8,KT7,"-")</f>
        <v>-</v>
      </c>
      <c r="KP12" s="81"/>
      <c r="KQ12" s="81"/>
      <c r="KR12" s="81"/>
      <c r="KS12" s="81"/>
      <c r="KT12" s="81"/>
      <c r="KU12" s="91" t="s">
        <v>142</v>
      </c>
      <c r="KV12" s="92" t="str">
        <f>IF($KV$8,LA7,"-")</f>
        <v>-</v>
      </c>
      <c r="KW12" s="92" t="str">
        <f>IF($KV$8,LB7,"-")</f>
        <v>-</v>
      </c>
      <c r="KX12" s="92" t="str">
        <f>IF($KV$8,LC7,"-")</f>
        <v>-</v>
      </c>
      <c r="KY12" s="92" t="str">
        <f>IF($KV$8,LD7,"-")</f>
        <v>-</v>
      </c>
      <c r="KZ12" s="92" t="str">
        <f>IF($KV$8,LE7,"-")</f>
        <v>-</v>
      </c>
      <c r="LA12" s="81"/>
      <c r="LB12" s="81"/>
      <c r="LC12" s="81"/>
      <c r="LD12" s="81"/>
      <c r="LE12" s="91" t="s">
        <v>142</v>
      </c>
      <c r="LF12" s="92" t="str">
        <f>IF($LF$8,LK7,"-")</f>
        <v>-</v>
      </c>
      <c r="LG12" s="92" t="str">
        <f>IF($LF$8,LL7,"-")</f>
        <v>-</v>
      </c>
      <c r="LH12" s="92" t="str">
        <f>IF($LF$8,LM7,"-")</f>
        <v>-</v>
      </c>
      <c r="LI12" s="92" t="str">
        <f>IF($LF$8,LN7,"-")</f>
        <v>-</v>
      </c>
      <c r="LJ12" s="92" t="str">
        <f>IF($LF$8,LO7,"-")</f>
        <v>-</v>
      </c>
      <c r="LK12" s="81"/>
      <c r="LL12" s="81"/>
      <c r="LM12" s="81"/>
      <c r="LN12" s="81"/>
      <c r="LO12" s="91" t="s">
        <v>142</v>
      </c>
      <c r="LP12" s="92" t="str">
        <f>IF($LP$8,LU7,"-")</f>
        <v>-</v>
      </c>
      <c r="LQ12" s="92" t="str">
        <f>IF($LP$8,LV7,"-")</f>
        <v>-</v>
      </c>
      <c r="LR12" s="92" t="str">
        <f>IF($LP$8,LW7,"-")</f>
        <v>-</v>
      </c>
      <c r="LS12" s="92" t="str">
        <f>IF($LP$8,LX7,"-")</f>
        <v>-</v>
      </c>
      <c r="LT12" s="92" t="str">
        <f>IF($LP$8,LY7,"-")</f>
        <v>-</v>
      </c>
      <c r="LU12" s="81"/>
      <c r="LV12" s="81"/>
      <c r="LW12" s="81"/>
      <c r="LX12" s="81"/>
      <c r="LY12" s="91" t="s">
        <v>142</v>
      </c>
      <c r="LZ12" s="92" t="str">
        <f>IF($LZ$8,ME7,"-")</f>
        <v>-</v>
      </c>
      <c r="MA12" s="92" t="str">
        <f>IF($LZ$8,MF7,"-")</f>
        <v>-</v>
      </c>
      <c r="MB12" s="92" t="str">
        <f>IF($LZ$8,MG7,"-")</f>
        <v>-</v>
      </c>
      <c r="MC12" s="92" t="str">
        <f>IF($LZ$8,MH7,"-")</f>
        <v>-</v>
      </c>
      <c r="MD12" s="92" t="str">
        <f>IF($LZ$8,MI7,"-")</f>
        <v>-</v>
      </c>
      <c r="ME12" s="81"/>
      <c r="MF12" s="81"/>
      <c r="MG12" s="81"/>
      <c r="MH12" s="81"/>
      <c r="MI12" s="91" t="s">
        <v>142</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144</v>
      </c>
      <c r="AX13" s="92">
        <f>$BH$7</f>
        <v>100</v>
      </c>
      <c r="AY13" s="92">
        <f>$BH$7</f>
        <v>100</v>
      </c>
      <c r="AZ13" s="92">
        <f>$BH$7</f>
        <v>100</v>
      </c>
      <c r="BA13" s="92">
        <f>$BH$7</f>
        <v>100</v>
      </c>
      <c r="BB13" s="92">
        <f>$BH$7</f>
        <v>100</v>
      </c>
      <c r="BC13" s="81"/>
      <c r="BD13" s="81"/>
      <c r="BE13" s="81"/>
      <c r="BF13" s="81"/>
      <c r="BG13" s="81"/>
      <c r="BH13" s="91" t="s">
        <v>144</v>
      </c>
      <c r="BI13" s="92">
        <f>$BS$7</f>
        <v>100</v>
      </c>
      <c r="BJ13" s="92">
        <f>$BS$7</f>
        <v>100</v>
      </c>
      <c r="BK13" s="92">
        <f>$BS$7</f>
        <v>100</v>
      </c>
      <c r="BL13" s="92">
        <f>$BS$7</f>
        <v>100</v>
      </c>
      <c r="BM13" s="92">
        <f>$BS$7</f>
        <v>100</v>
      </c>
      <c r="BN13" s="81"/>
      <c r="BO13" s="81"/>
      <c r="BP13" s="81"/>
      <c r="BQ13" s="81"/>
      <c r="BR13" s="81"/>
      <c r="BS13" s="91" t="s">
        <v>144</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145</v>
      </c>
      <c r="C14" s="96"/>
      <c r="D14" s="97"/>
      <c r="E14" s="96"/>
      <c r="F14" s="202" t="s">
        <v>146</v>
      </c>
      <c r="G14" s="202"/>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147</v>
      </c>
      <c r="C15" s="192"/>
      <c r="D15" s="97"/>
      <c r="E15" s="94">
        <v>1</v>
      </c>
      <c r="F15" s="192" t="s">
        <v>148</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149</v>
      </c>
      <c r="AX15" s="99"/>
      <c r="AY15" s="99"/>
      <c r="AZ15" s="99"/>
      <c r="BA15" s="99"/>
      <c r="BB15" s="99"/>
      <c r="BC15" s="97"/>
      <c r="BD15" s="97"/>
      <c r="BE15" s="97"/>
      <c r="BF15" s="97"/>
      <c r="BG15" s="97"/>
      <c r="BH15" s="98" t="s">
        <v>149</v>
      </c>
      <c r="BI15" s="99"/>
      <c r="BJ15" s="99"/>
      <c r="BK15" s="99"/>
      <c r="BL15" s="99"/>
      <c r="BM15" s="99"/>
      <c r="BN15" s="97"/>
      <c r="BO15" s="97"/>
      <c r="BP15" s="97"/>
      <c r="BQ15" s="97"/>
      <c r="BR15" s="97"/>
      <c r="BS15" s="98" t="s">
        <v>149</v>
      </c>
      <c r="BT15" s="99"/>
      <c r="BU15" s="99"/>
      <c r="BV15" s="99"/>
      <c r="BW15" s="99"/>
      <c r="BX15" s="99"/>
      <c r="BY15" s="97"/>
      <c r="BZ15" s="97"/>
      <c r="CA15" s="97"/>
      <c r="CB15" s="97"/>
      <c r="CC15" s="97"/>
      <c r="CD15" s="98" t="s">
        <v>149</v>
      </c>
      <c r="CE15" s="99"/>
      <c r="CF15" s="99"/>
      <c r="CG15" s="99"/>
      <c r="CH15" s="99"/>
      <c r="CI15" s="99"/>
      <c r="CJ15" s="97"/>
      <c r="CK15" s="97"/>
      <c r="CL15" s="97"/>
      <c r="CM15" s="97"/>
      <c r="CN15" s="98" t="s">
        <v>149</v>
      </c>
      <c r="CO15" s="99"/>
      <c r="CP15" s="99"/>
      <c r="CQ15" s="99"/>
      <c r="CR15" s="99"/>
      <c r="CS15" s="99"/>
      <c r="CT15" s="97"/>
      <c r="CU15" s="97"/>
      <c r="CV15" s="97"/>
      <c r="CW15" s="97"/>
      <c r="CX15" s="97"/>
      <c r="CY15" s="98" t="s">
        <v>149</v>
      </c>
      <c r="CZ15" s="99"/>
      <c r="DA15" s="99"/>
      <c r="DB15" s="99"/>
      <c r="DC15" s="99"/>
      <c r="DD15" s="99"/>
      <c r="DE15" s="97"/>
      <c r="DF15" s="97"/>
      <c r="DG15" s="97"/>
      <c r="DH15" s="97"/>
      <c r="DI15" s="98" t="s">
        <v>149</v>
      </c>
      <c r="DJ15" s="99"/>
      <c r="DK15" s="99"/>
      <c r="DL15" s="99"/>
      <c r="DM15" s="99"/>
      <c r="DN15" s="99"/>
      <c r="DO15" s="97"/>
      <c r="DP15" s="97"/>
      <c r="DQ15" s="97"/>
      <c r="DR15" s="97"/>
      <c r="DS15" s="98" t="s">
        <v>149</v>
      </c>
      <c r="DT15" s="99"/>
      <c r="DU15" s="99"/>
      <c r="DV15" s="99"/>
      <c r="DW15" s="99"/>
      <c r="DX15" s="99"/>
      <c r="DY15" s="97"/>
      <c r="DZ15" s="97"/>
      <c r="EA15" s="97"/>
      <c r="EB15" s="97"/>
      <c r="EC15" s="98" t="s">
        <v>149</v>
      </c>
      <c r="ED15" s="99"/>
      <c r="EE15" s="99"/>
      <c r="EF15" s="99"/>
      <c r="EG15" s="99"/>
      <c r="EH15" s="99"/>
      <c r="EI15" s="97"/>
      <c r="EJ15" s="97"/>
      <c r="EK15" s="97"/>
      <c r="EL15" s="97"/>
      <c r="EM15" s="98" t="s">
        <v>149</v>
      </c>
      <c r="EN15" s="99"/>
      <c r="EO15" s="99"/>
      <c r="EP15" s="99"/>
      <c r="EQ15" s="99"/>
      <c r="ER15" s="99"/>
      <c r="ES15" s="97"/>
      <c r="ET15" s="97"/>
      <c r="EU15" s="97"/>
      <c r="EV15" s="97"/>
      <c r="EW15" s="97"/>
      <c r="EX15" s="98" t="s">
        <v>149</v>
      </c>
      <c r="EY15" s="99"/>
      <c r="EZ15" s="99"/>
      <c r="FA15" s="99"/>
      <c r="FB15" s="99"/>
      <c r="FC15" s="99"/>
      <c r="FD15" s="97"/>
      <c r="FE15" s="97"/>
      <c r="FF15" s="97"/>
      <c r="FG15" s="97"/>
      <c r="FH15" s="98" t="s">
        <v>149</v>
      </c>
      <c r="FI15" s="99"/>
      <c r="FJ15" s="99"/>
      <c r="FK15" s="99"/>
      <c r="FL15" s="99"/>
      <c r="FM15" s="99"/>
      <c r="FN15" s="97"/>
      <c r="FO15" s="97"/>
      <c r="FP15" s="97"/>
      <c r="FQ15" s="97"/>
      <c r="FR15" s="98" t="s">
        <v>149</v>
      </c>
      <c r="FS15" s="99"/>
      <c r="FT15" s="99"/>
      <c r="FU15" s="99"/>
      <c r="FV15" s="99"/>
      <c r="FW15" s="99"/>
      <c r="FX15" s="97"/>
      <c r="FY15" s="97"/>
      <c r="FZ15" s="97"/>
      <c r="GA15" s="97"/>
      <c r="GB15" s="98" t="s">
        <v>149</v>
      </c>
      <c r="GC15" s="99"/>
      <c r="GD15" s="99"/>
      <c r="GE15" s="99"/>
      <c r="GF15" s="99"/>
      <c r="GG15" s="99"/>
      <c r="GH15" s="97"/>
      <c r="GI15" s="97"/>
      <c r="GJ15" s="97"/>
      <c r="GK15" s="97"/>
      <c r="GL15" s="98" t="s">
        <v>149</v>
      </c>
      <c r="GM15" s="99"/>
      <c r="GN15" s="99"/>
      <c r="GO15" s="99"/>
      <c r="GP15" s="99"/>
      <c r="GQ15" s="99"/>
      <c r="GR15" s="97"/>
      <c r="GS15" s="97"/>
      <c r="GT15" s="97"/>
      <c r="GU15" s="97"/>
      <c r="GV15" s="97"/>
      <c r="GW15" s="98" t="s">
        <v>149</v>
      </c>
      <c r="GX15" s="99"/>
      <c r="GY15" s="99"/>
      <c r="GZ15" s="99"/>
      <c r="HA15" s="99"/>
      <c r="HB15" s="99"/>
      <c r="HC15" s="97"/>
      <c r="HD15" s="97"/>
      <c r="HE15" s="97"/>
      <c r="HF15" s="97"/>
      <c r="HG15" s="98" t="s">
        <v>149</v>
      </c>
      <c r="HH15" s="99"/>
      <c r="HI15" s="99"/>
      <c r="HJ15" s="99"/>
      <c r="HK15" s="99"/>
      <c r="HL15" s="99"/>
      <c r="HM15" s="97"/>
      <c r="HN15" s="97"/>
      <c r="HO15" s="97"/>
      <c r="HP15" s="97"/>
      <c r="HQ15" s="98" t="s">
        <v>149</v>
      </c>
      <c r="HR15" s="99"/>
      <c r="HS15" s="99"/>
      <c r="HT15" s="99"/>
      <c r="HU15" s="99"/>
      <c r="HV15" s="99"/>
      <c r="HW15" s="97"/>
      <c r="HX15" s="97"/>
      <c r="HY15" s="97"/>
      <c r="HZ15" s="97"/>
      <c r="IA15" s="98" t="s">
        <v>149</v>
      </c>
      <c r="IB15" s="99"/>
      <c r="IC15" s="99"/>
      <c r="ID15" s="99"/>
      <c r="IE15" s="99"/>
      <c r="IF15" s="99"/>
      <c r="IG15" s="97"/>
      <c r="IH15" s="97"/>
      <c r="II15" s="97"/>
      <c r="IJ15" s="97"/>
      <c r="IK15" s="98" t="s">
        <v>149</v>
      </c>
      <c r="IL15" s="99"/>
      <c r="IM15" s="99"/>
      <c r="IN15" s="99"/>
      <c r="IO15" s="99"/>
      <c r="IP15" s="99"/>
      <c r="IQ15" s="97"/>
      <c r="IR15" s="97"/>
      <c r="IS15" s="97"/>
      <c r="IT15" s="97"/>
      <c r="IU15" s="97"/>
      <c r="IV15" s="98" t="s">
        <v>149</v>
      </c>
      <c r="IW15" s="99"/>
      <c r="IX15" s="99"/>
      <c r="IY15" s="99"/>
      <c r="IZ15" s="99"/>
      <c r="JA15" s="99"/>
      <c r="JB15" s="97"/>
      <c r="JC15" s="97"/>
      <c r="JD15" s="97"/>
      <c r="JE15" s="97"/>
      <c r="JF15" s="98" t="s">
        <v>149</v>
      </c>
      <c r="JG15" s="99"/>
      <c r="JH15" s="99"/>
      <c r="JI15" s="99"/>
      <c r="JJ15" s="99"/>
      <c r="JK15" s="99"/>
      <c r="JL15" s="97"/>
      <c r="JM15" s="97"/>
      <c r="JN15" s="97"/>
      <c r="JO15" s="97"/>
      <c r="JP15" s="98" t="s">
        <v>149</v>
      </c>
      <c r="JQ15" s="99"/>
      <c r="JR15" s="99"/>
      <c r="JS15" s="99"/>
      <c r="JT15" s="99"/>
      <c r="JU15" s="99"/>
      <c r="JV15" s="97"/>
      <c r="JW15" s="97"/>
      <c r="JX15" s="97"/>
      <c r="JY15" s="97"/>
      <c r="JZ15" s="98" t="s">
        <v>149</v>
      </c>
      <c r="KA15" s="99"/>
      <c r="KB15" s="99"/>
      <c r="KC15" s="99"/>
      <c r="KD15" s="99"/>
      <c r="KE15" s="99"/>
      <c r="KF15" s="97"/>
      <c r="KG15" s="97"/>
      <c r="KH15" s="97"/>
      <c r="KI15" s="97"/>
      <c r="KJ15" s="98" t="s">
        <v>149</v>
      </c>
      <c r="KK15" s="99"/>
      <c r="KL15" s="99"/>
      <c r="KM15" s="99"/>
      <c r="KN15" s="99"/>
      <c r="KO15" s="99"/>
      <c r="KP15" s="97"/>
      <c r="KQ15" s="97"/>
      <c r="KR15" s="97"/>
      <c r="KS15" s="97"/>
      <c r="KT15" s="97"/>
      <c r="KU15" s="98" t="s">
        <v>149</v>
      </c>
      <c r="KV15" s="99"/>
      <c r="KW15" s="99"/>
      <c r="KX15" s="99"/>
      <c r="KY15" s="99"/>
      <c r="KZ15" s="99"/>
      <c r="LA15" s="97"/>
      <c r="LB15" s="97"/>
      <c r="LC15" s="97"/>
      <c r="LD15" s="97"/>
      <c r="LE15" s="98" t="s">
        <v>149</v>
      </c>
      <c r="LF15" s="99"/>
      <c r="LG15" s="99"/>
      <c r="LH15" s="99"/>
      <c r="LI15" s="99"/>
      <c r="LJ15" s="99"/>
      <c r="LK15" s="97"/>
      <c r="LL15" s="97"/>
      <c r="LM15" s="97"/>
      <c r="LN15" s="97"/>
      <c r="LO15" s="98" t="s">
        <v>149</v>
      </c>
      <c r="LP15" s="99"/>
      <c r="LQ15" s="99"/>
      <c r="LR15" s="99"/>
      <c r="LS15" s="99"/>
      <c r="LT15" s="99"/>
      <c r="LU15" s="97"/>
      <c r="LV15" s="97"/>
      <c r="LW15" s="97"/>
      <c r="LX15" s="97"/>
      <c r="LY15" s="98" t="s">
        <v>149</v>
      </c>
      <c r="LZ15" s="99"/>
      <c r="MA15" s="99"/>
      <c r="MB15" s="99"/>
      <c r="MC15" s="99"/>
      <c r="MD15" s="99"/>
      <c r="ME15" s="97"/>
      <c r="MF15" s="97"/>
      <c r="MG15" s="97"/>
      <c r="MH15" s="97"/>
      <c r="MI15" s="98" t="s">
        <v>149</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150</v>
      </c>
      <c r="C16" s="192"/>
      <c r="D16" s="97"/>
      <c r="E16" s="94">
        <f>E15+1</f>
        <v>2</v>
      </c>
      <c r="F16" s="192" t="s">
        <v>14</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151</v>
      </c>
      <c r="C17" s="192"/>
      <c r="D17" s="97"/>
      <c r="E17" s="94">
        <f t="shared" ref="E17" si="8">E16+1</f>
        <v>3</v>
      </c>
      <c r="F17" s="192" t="s">
        <v>152</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153</v>
      </c>
      <c r="AX17" s="102" t="e">
        <f>IF(AX7="-",NA(),AX7)</f>
        <v>#N/A</v>
      </c>
      <c r="AY17" s="102" t="e">
        <f t="shared" ref="AY17:BB17" si="9">IF(AY7="-",NA(),AY7)</f>
        <v>#N/A</v>
      </c>
      <c r="AZ17" s="102" t="e">
        <f t="shared" si="9"/>
        <v>#N/A</v>
      </c>
      <c r="BA17" s="102">
        <f t="shared" si="9"/>
        <v>1103.5999999999999</v>
      </c>
      <c r="BB17" s="102">
        <f t="shared" si="9"/>
        <v>683.1</v>
      </c>
      <c r="BC17" s="97"/>
      <c r="BD17" s="97"/>
      <c r="BE17" s="97"/>
      <c r="BF17" s="97"/>
      <c r="BG17" s="97"/>
      <c r="BH17" s="101" t="s">
        <v>153</v>
      </c>
      <c r="BI17" s="102" t="e">
        <f>IF(BI7="-",NA(),BI7)</f>
        <v>#N/A</v>
      </c>
      <c r="BJ17" s="102" t="e">
        <f t="shared" ref="BJ17:BM17" si="10">IF(BJ7="-",NA(),BJ7)</f>
        <v>#N/A</v>
      </c>
      <c r="BK17" s="102" t="e">
        <f t="shared" si="10"/>
        <v>#N/A</v>
      </c>
      <c r="BL17" s="102">
        <f t="shared" si="10"/>
        <v>1103.5999999999999</v>
      </c>
      <c r="BM17" s="102">
        <f t="shared" si="10"/>
        <v>615.6</v>
      </c>
      <c r="BN17" s="97"/>
      <c r="BO17" s="97"/>
      <c r="BP17" s="97"/>
      <c r="BQ17" s="97"/>
      <c r="BR17" s="97"/>
      <c r="BS17" s="101" t="s">
        <v>153</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153</v>
      </c>
      <c r="CE17" s="102" t="e">
        <f>IF(CE7="-",NA(),CE7)</f>
        <v>#N/A</v>
      </c>
      <c r="CF17" s="102" t="e">
        <f t="shared" ref="CF17:CI17" si="12">IF(CF7="-",NA(),CF7)</f>
        <v>#N/A</v>
      </c>
      <c r="CG17" s="102" t="e">
        <f t="shared" si="12"/>
        <v>#N/A</v>
      </c>
      <c r="CH17" s="102">
        <f t="shared" si="12"/>
        <v>3326.5</v>
      </c>
      <c r="CI17" s="102">
        <f t="shared" si="12"/>
        <v>6303.2</v>
      </c>
      <c r="CJ17" s="97"/>
      <c r="CK17" s="97"/>
      <c r="CL17" s="97"/>
      <c r="CM17" s="97"/>
      <c r="CN17" s="101" t="s">
        <v>153</v>
      </c>
      <c r="CO17" s="103" t="e">
        <f>IF(CO7="-",NA(),CO7)</f>
        <v>#N/A</v>
      </c>
      <c r="CP17" s="103" t="e">
        <f t="shared" ref="CP17:CS17" si="13">IF(CP7="-",NA(),CP7)</f>
        <v>#N/A</v>
      </c>
      <c r="CQ17" s="103" t="e">
        <f t="shared" si="13"/>
        <v>#N/A</v>
      </c>
      <c r="CR17" s="103">
        <f t="shared" si="13"/>
        <v>8179</v>
      </c>
      <c r="CS17" s="103">
        <f t="shared" si="13"/>
        <v>15033</v>
      </c>
      <c r="CT17" s="97"/>
      <c r="CU17" s="97"/>
      <c r="CV17" s="97"/>
      <c r="CW17" s="97"/>
      <c r="CX17" s="97"/>
      <c r="CY17" s="101" t="s">
        <v>153</v>
      </c>
      <c r="CZ17" s="102" t="e">
        <f>IF(CZ7="-",NA(),CZ7)</f>
        <v>#N/A</v>
      </c>
      <c r="DA17" s="102" t="e">
        <f t="shared" ref="DA17:DD17" si="14">IF(DA7="-",NA(),DA7)</f>
        <v>#N/A</v>
      </c>
      <c r="DB17" s="102" t="e">
        <f t="shared" si="14"/>
        <v>#N/A</v>
      </c>
      <c r="DC17" s="102">
        <f t="shared" si="14"/>
        <v>25.4</v>
      </c>
      <c r="DD17" s="102">
        <f t="shared" si="14"/>
        <v>42.3</v>
      </c>
      <c r="DE17" s="97"/>
      <c r="DF17" s="97"/>
      <c r="DG17" s="97"/>
      <c r="DH17" s="97"/>
      <c r="DI17" s="101" t="s">
        <v>153</v>
      </c>
      <c r="DJ17" s="102" t="e">
        <f>IF(DJ7="-",NA(),DJ7)</f>
        <v>#N/A</v>
      </c>
      <c r="DK17" s="102" t="e">
        <f t="shared" ref="DK17:DN17" si="15">IF(DK7="-",NA(),DK7)</f>
        <v>#N/A</v>
      </c>
      <c r="DL17" s="102" t="e">
        <f t="shared" si="15"/>
        <v>#N/A</v>
      </c>
      <c r="DM17" s="102">
        <f t="shared" si="15"/>
        <v>0</v>
      </c>
      <c r="DN17" s="102">
        <f t="shared" si="15"/>
        <v>0</v>
      </c>
      <c r="DO17" s="97"/>
      <c r="DP17" s="97"/>
      <c r="DQ17" s="97"/>
      <c r="DR17" s="97"/>
      <c r="DS17" s="101" t="s">
        <v>153</v>
      </c>
      <c r="DT17" s="102" t="e">
        <f>IF(DT7="-",NA(),DT7)</f>
        <v>#N/A</v>
      </c>
      <c r="DU17" s="102" t="e">
        <f t="shared" ref="DU17:DX17" si="16">IF(DU7="-",NA(),DU7)</f>
        <v>#N/A</v>
      </c>
      <c r="DV17" s="102" t="e">
        <f t="shared" si="16"/>
        <v>#N/A</v>
      </c>
      <c r="DW17" s="102">
        <f t="shared" si="16"/>
        <v>0</v>
      </c>
      <c r="DX17" s="102">
        <f t="shared" si="16"/>
        <v>0</v>
      </c>
      <c r="DY17" s="97"/>
      <c r="DZ17" s="97"/>
      <c r="EA17" s="97"/>
      <c r="EB17" s="97"/>
      <c r="EC17" s="101" t="s">
        <v>153</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153</v>
      </c>
      <c r="EN17" s="102" t="e">
        <f>IF(EN7="-",NA(),EN7)</f>
        <v>#N/A</v>
      </c>
      <c r="EO17" s="102" t="e">
        <f t="shared" ref="EO17:ER17" si="18">IF(EO7="-",NA(),EO7)</f>
        <v>#N/A</v>
      </c>
      <c r="EP17" s="102" t="e">
        <f t="shared" si="18"/>
        <v>#N/A</v>
      </c>
      <c r="EQ17" s="102">
        <f t="shared" si="18"/>
        <v>100</v>
      </c>
      <c r="ER17" s="102">
        <f t="shared" si="18"/>
        <v>100</v>
      </c>
      <c r="ES17" s="97"/>
      <c r="ET17" s="97"/>
      <c r="EU17" s="97"/>
      <c r="EV17" s="97"/>
      <c r="EW17" s="97"/>
      <c r="EX17" s="101" t="s">
        <v>153</v>
      </c>
      <c r="EY17" s="102" t="e">
        <f>IF(EY7="-",NA(),EY7)</f>
        <v>#N/A</v>
      </c>
      <c r="EZ17" s="102" t="e">
        <f t="shared" ref="EZ17:FC17" si="19">IF(EZ7="-",NA(),EZ7)</f>
        <v>#N/A</v>
      </c>
      <c r="FA17" s="102" t="e">
        <f t="shared" si="19"/>
        <v>#N/A</v>
      </c>
      <c r="FB17" s="102">
        <f t="shared" si="19"/>
        <v>25.4</v>
      </c>
      <c r="FC17" s="102">
        <f t="shared" si="19"/>
        <v>42.3</v>
      </c>
      <c r="FD17" s="97"/>
      <c r="FE17" s="97"/>
      <c r="FF17" s="97"/>
      <c r="FG17" s="97"/>
      <c r="FH17" s="101" t="s">
        <v>153</v>
      </c>
      <c r="FI17" s="102" t="e">
        <f>IF(FI7="-",NA(),FI7)</f>
        <v>#N/A</v>
      </c>
      <c r="FJ17" s="102" t="e">
        <f t="shared" ref="FJ17:FM17" si="20">IF(FJ7="-",NA(),FJ7)</f>
        <v>#N/A</v>
      </c>
      <c r="FK17" s="102" t="e">
        <f t="shared" si="20"/>
        <v>#N/A</v>
      </c>
      <c r="FL17" s="102">
        <f t="shared" si="20"/>
        <v>0</v>
      </c>
      <c r="FM17" s="102">
        <f t="shared" si="20"/>
        <v>0</v>
      </c>
      <c r="FN17" s="97"/>
      <c r="FO17" s="97"/>
      <c r="FP17" s="97"/>
      <c r="FQ17" s="97"/>
      <c r="FR17" s="101" t="s">
        <v>153</v>
      </c>
      <c r="FS17" s="102" t="e">
        <f>IF(FS7="-",NA(),FS7)</f>
        <v>#N/A</v>
      </c>
      <c r="FT17" s="102" t="e">
        <f t="shared" ref="FT17:FW17" si="21">IF(FT7="-",NA(),FT7)</f>
        <v>#N/A</v>
      </c>
      <c r="FU17" s="102" t="e">
        <f t="shared" si="21"/>
        <v>#N/A</v>
      </c>
      <c r="FV17" s="102">
        <f t="shared" si="21"/>
        <v>0</v>
      </c>
      <c r="FW17" s="102">
        <f t="shared" si="21"/>
        <v>0</v>
      </c>
      <c r="FX17" s="97"/>
      <c r="FY17" s="97"/>
      <c r="FZ17" s="97"/>
      <c r="GA17" s="97"/>
      <c r="GB17" s="101" t="s">
        <v>153</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153</v>
      </c>
      <c r="GM17" s="102" t="e">
        <f>IF(GM7="-",NA(),GM7)</f>
        <v>#N/A</v>
      </c>
      <c r="GN17" s="102" t="e">
        <f t="shared" ref="GN17:GQ17" si="23">IF(GN7="-",NA(),GN7)</f>
        <v>#N/A</v>
      </c>
      <c r="GO17" s="102" t="e">
        <f t="shared" si="23"/>
        <v>#N/A</v>
      </c>
      <c r="GP17" s="102">
        <f t="shared" si="23"/>
        <v>100</v>
      </c>
      <c r="GQ17" s="102">
        <f t="shared" si="23"/>
        <v>100</v>
      </c>
      <c r="GR17" s="97"/>
      <c r="GS17" s="97"/>
      <c r="GT17" s="97"/>
      <c r="GU17" s="97"/>
      <c r="GV17" s="97"/>
      <c r="GW17" s="101" t="s">
        <v>153</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153</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153</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153</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153</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153</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153</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153</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153</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153</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153</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153</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153</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153</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153</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154</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155</v>
      </c>
      <c r="AX18" s="102" t="e">
        <f>IF(BC7="-",NA(),BC7)</f>
        <v>#N/A</v>
      </c>
      <c r="AY18" s="102" t="e">
        <f t="shared" ref="AY18:BB18" si="39">IF(BD7="-",NA(),BD7)</f>
        <v>#N/A</v>
      </c>
      <c r="AZ18" s="102" t="e">
        <f t="shared" si="39"/>
        <v>#N/A</v>
      </c>
      <c r="BA18" s="102">
        <f t="shared" si="39"/>
        <v>124.7</v>
      </c>
      <c r="BB18" s="102">
        <f t="shared" si="39"/>
        <v>118.8</v>
      </c>
      <c r="BC18" s="97"/>
      <c r="BD18" s="97"/>
      <c r="BE18" s="97"/>
      <c r="BF18" s="97"/>
      <c r="BG18" s="97"/>
      <c r="BH18" s="101" t="s">
        <v>155</v>
      </c>
      <c r="BI18" s="102" t="e">
        <f>IF(BN7="-",NA(),BN7)</f>
        <v>#N/A</v>
      </c>
      <c r="BJ18" s="102" t="e">
        <f t="shared" ref="BJ18:BM18" si="40">IF(BO7="-",NA(),BO7)</f>
        <v>#N/A</v>
      </c>
      <c r="BK18" s="102" t="e">
        <f t="shared" si="40"/>
        <v>#N/A</v>
      </c>
      <c r="BL18" s="102">
        <f t="shared" si="40"/>
        <v>324.60000000000002</v>
      </c>
      <c r="BM18" s="102">
        <f t="shared" si="40"/>
        <v>255.4</v>
      </c>
      <c r="BN18" s="97"/>
      <c r="BO18" s="97"/>
      <c r="BP18" s="97"/>
      <c r="BQ18" s="97"/>
      <c r="BR18" s="97"/>
      <c r="BS18" s="101" t="s">
        <v>155</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155</v>
      </c>
      <c r="CE18" s="102" t="e">
        <f>IF(CJ7="-",NA(),CJ7)</f>
        <v>#N/A</v>
      </c>
      <c r="CF18" s="102" t="e">
        <f t="shared" ref="CF18:CI18" si="42">IF(CK7="-",NA(),CK7)</f>
        <v>#N/A</v>
      </c>
      <c r="CG18" s="102" t="e">
        <f t="shared" si="42"/>
        <v>#N/A</v>
      </c>
      <c r="CH18" s="102">
        <f t="shared" si="42"/>
        <v>17642.5</v>
      </c>
      <c r="CI18" s="102">
        <f t="shared" si="42"/>
        <v>18815.8</v>
      </c>
      <c r="CJ18" s="97"/>
      <c r="CK18" s="97"/>
      <c r="CL18" s="97"/>
      <c r="CM18" s="97"/>
      <c r="CN18" s="101" t="s">
        <v>155</v>
      </c>
      <c r="CO18" s="103" t="e">
        <f>IF(CT7="-",NA(),CT7)</f>
        <v>#N/A</v>
      </c>
      <c r="CP18" s="103" t="e">
        <f t="shared" ref="CP18:CS18" si="43">IF(CU7="-",NA(),CU7)</f>
        <v>#N/A</v>
      </c>
      <c r="CQ18" s="103" t="e">
        <f t="shared" si="43"/>
        <v>#N/A</v>
      </c>
      <c r="CR18" s="103">
        <f t="shared" si="43"/>
        <v>58539</v>
      </c>
      <c r="CS18" s="103">
        <f t="shared" si="43"/>
        <v>37685</v>
      </c>
      <c r="CT18" s="97"/>
      <c r="CU18" s="97"/>
      <c r="CV18" s="97"/>
      <c r="CW18" s="97"/>
      <c r="CX18" s="97"/>
      <c r="CY18" s="101" t="s">
        <v>155</v>
      </c>
      <c r="CZ18" s="102" t="e">
        <f>IF(DE7="-",NA(),DE7)</f>
        <v>#N/A</v>
      </c>
      <c r="DA18" s="102" t="e">
        <f t="shared" ref="DA18:DD18" si="44">IF(DF7="-",NA(),DF7)</f>
        <v>#N/A</v>
      </c>
      <c r="DB18" s="102" t="e">
        <f t="shared" si="44"/>
        <v>#N/A</v>
      </c>
      <c r="DC18" s="102">
        <f t="shared" si="44"/>
        <v>37.700000000000003</v>
      </c>
      <c r="DD18" s="102">
        <f t="shared" si="44"/>
        <v>33.9</v>
      </c>
      <c r="DE18" s="97"/>
      <c r="DF18" s="97"/>
      <c r="DG18" s="97"/>
      <c r="DH18" s="97"/>
      <c r="DI18" s="101" t="s">
        <v>155</v>
      </c>
      <c r="DJ18" s="102" t="e">
        <f>IF(DO7="-",NA(),DO7)</f>
        <v>#N/A</v>
      </c>
      <c r="DK18" s="102" t="e">
        <f t="shared" ref="DK18:DN18" si="45">IF(DP7="-",NA(),DP7)</f>
        <v>#N/A</v>
      </c>
      <c r="DL18" s="102" t="e">
        <f t="shared" si="45"/>
        <v>#N/A</v>
      </c>
      <c r="DM18" s="102">
        <f t="shared" si="45"/>
        <v>13.7</v>
      </c>
      <c r="DN18" s="102">
        <f t="shared" si="45"/>
        <v>16.3</v>
      </c>
      <c r="DO18" s="97"/>
      <c r="DP18" s="97"/>
      <c r="DQ18" s="97"/>
      <c r="DR18" s="97"/>
      <c r="DS18" s="101" t="s">
        <v>155</v>
      </c>
      <c r="DT18" s="102" t="e">
        <f>IF(DY7="-",NA(),DY7)</f>
        <v>#N/A</v>
      </c>
      <c r="DU18" s="102" t="e">
        <f t="shared" ref="DU18:DX18" si="46">IF(DZ7="-",NA(),DZ7)</f>
        <v>#N/A</v>
      </c>
      <c r="DV18" s="102" t="e">
        <f t="shared" si="46"/>
        <v>#N/A</v>
      </c>
      <c r="DW18" s="102">
        <f t="shared" si="46"/>
        <v>99.7</v>
      </c>
      <c r="DX18" s="102">
        <f t="shared" si="46"/>
        <v>101.4</v>
      </c>
      <c r="DY18" s="97"/>
      <c r="DZ18" s="97"/>
      <c r="EA18" s="97"/>
      <c r="EB18" s="97"/>
      <c r="EC18" s="101" t="s">
        <v>155</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155</v>
      </c>
      <c r="EN18" s="102" t="e">
        <f>IF(ES7="-",NA(),ES7)</f>
        <v>#N/A</v>
      </c>
      <c r="EO18" s="102" t="e">
        <f t="shared" ref="EO18:ER18" si="48">IF(ET7="-",NA(),ET7)</f>
        <v>#N/A</v>
      </c>
      <c r="EP18" s="102" t="e">
        <f t="shared" si="48"/>
        <v>#N/A</v>
      </c>
      <c r="EQ18" s="102">
        <f t="shared" si="48"/>
        <v>70.2</v>
      </c>
      <c r="ER18" s="102">
        <f t="shared" si="48"/>
        <v>72.7</v>
      </c>
      <c r="ES18" s="97"/>
      <c r="ET18" s="97"/>
      <c r="EU18" s="97"/>
      <c r="EV18" s="97"/>
      <c r="EW18" s="97"/>
      <c r="EX18" s="101" t="s">
        <v>155</v>
      </c>
      <c r="EY18" s="102" t="e">
        <f>IF(OR(NOT($EY$8),FD7="-"),NA(),FD7)</f>
        <v>#N/A</v>
      </c>
      <c r="EZ18" s="102" t="e">
        <f>IF(OR(NOT($EY$8),FE7="-"),NA(),FE7)</f>
        <v>#N/A</v>
      </c>
      <c r="FA18" s="102" t="e">
        <f>IF(OR(NOT($EY$8),FF7="-"),NA(),FF7)</f>
        <v>#N/A</v>
      </c>
      <c r="FB18" s="102">
        <f>IF(OR(NOT($EY$8),FG7="-"),NA(),FG7)</f>
        <v>56.1</v>
      </c>
      <c r="FC18" s="102">
        <f>IF(OR(NOT($EY$8),FH7="-"),NA(),FH7)</f>
        <v>61.8</v>
      </c>
      <c r="FD18" s="97"/>
      <c r="FE18" s="97"/>
      <c r="FF18" s="97"/>
      <c r="FG18" s="97"/>
      <c r="FH18" s="101" t="s">
        <v>155</v>
      </c>
      <c r="FI18" s="102" t="e">
        <f>IF(OR(NOT($FI$8),FN7="-"),NA(),FN7)</f>
        <v>#N/A</v>
      </c>
      <c r="FJ18" s="102" t="e">
        <f>IF(OR(NOT($FI$8),FO7="-"),NA(),FO7)</f>
        <v>#N/A</v>
      </c>
      <c r="FK18" s="102" t="e">
        <f>IF(OR(NOT($FI$8),FP7="-"),NA(),FP7)</f>
        <v>#N/A</v>
      </c>
      <c r="FL18" s="102">
        <f>IF(OR(NOT($FI$8),FQ7="-"),NA(),FQ7)</f>
        <v>16.7</v>
      </c>
      <c r="FM18" s="102">
        <f>IF(OR(NOT($FI$8),FR7="-"),NA(),FR7)</f>
        <v>8.6999999999999993</v>
      </c>
      <c r="FN18" s="97"/>
      <c r="FO18" s="97"/>
      <c r="FP18" s="97"/>
      <c r="FQ18" s="97"/>
      <c r="FR18" s="101" t="s">
        <v>155</v>
      </c>
      <c r="FS18" s="102" t="e">
        <f>IF(OR(NOT($FS$8),FX7="-"),NA(),FX7)</f>
        <v>#N/A</v>
      </c>
      <c r="FT18" s="102" t="e">
        <f>IF(OR(NOT($FS$8),FY7="-"),NA(),FY7)</f>
        <v>#N/A</v>
      </c>
      <c r="FU18" s="102" t="e">
        <f>IF(OR(NOT($FS$8),FZ7="-"),NA(),FZ7)</f>
        <v>#N/A</v>
      </c>
      <c r="FV18" s="102">
        <f>IF(OR(NOT($FS$8),GA7="-"),NA(),GA7)</f>
        <v>333.7</v>
      </c>
      <c r="FW18" s="102">
        <f>IF(OR(NOT($FS$8),GB7="-"),NA(),GB7)</f>
        <v>334.6</v>
      </c>
      <c r="FX18" s="97"/>
      <c r="FY18" s="97"/>
      <c r="FZ18" s="97"/>
      <c r="GA18" s="97"/>
      <c r="GB18" s="101" t="s">
        <v>155</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155</v>
      </c>
      <c r="GM18" s="102" t="e">
        <f>IF(OR(NOT($GM$8),GR7="-"),NA(),GR7)</f>
        <v>#N/A</v>
      </c>
      <c r="GN18" s="102" t="e">
        <f>IF(OR(NOT($GM$8),GS7="-"),NA(),GS7)</f>
        <v>#N/A</v>
      </c>
      <c r="GO18" s="102" t="e">
        <f>IF(OR(NOT($GM$8),GT7="-"),NA(),GT7)</f>
        <v>#N/A</v>
      </c>
      <c r="GP18" s="102">
        <f>IF(OR(NOT($GM$8),GU7="-"),NA(),GU7)</f>
        <v>58.4</v>
      </c>
      <c r="GQ18" s="102">
        <f>IF(OR(NOT($GM$8),GV7="-"),NA(),GV7)</f>
        <v>80.599999999999994</v>
      </c>
      <c r="GR18" s="97"/>
      <c r="GS18" s="97"/>
      <c r="GT18" s="97"/>
      <c r="GU18" s="97"/>
      <c r="GV18" s="97"/>
      <c r="GW18" s="101" t="s">
        <v>155</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155</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155</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155</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155</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155</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155</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155</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155</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155</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155</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155</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155</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155</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155</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156</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144</v>
      </c>
      <c r="AX19" s="102">
        <f>$BH$7</f>
        <v>100</v>
      </c>
      <c r="AY19" s="102">
        <f t="shared" ref="AY19:BB19" si="49">$BH$7</f>
        <v>100</v>
      </c>
      <c r="AZ19" s="102">
        <f t="shared" si="49"/>
        <v>100</v>
      </c>
      <c r="BA19" s="102">
        <f t="shared" si="49"/>
        <v>100</v>
      </c>
      <c r="BB19" s="102">
        <f t="shared" si="49"/>
        <v>100</v>
      </c>
      <c r="BC19" s="97"/>
      <c r="BD19" s="97"/>
      <c r="BE19" s="97"/>
      <c r="BF19" s="97"/>
      <c r="BG19" s="97"/>
      <c r="BH19" s="104" t="s">
        <v>144</v>
      </c>
      <c r="BI19" s="102">
        <f>$BS$7</f>
        <v>100</v>
      </c>
      <c r="BJ19" s="102">
        <f>$BS$7</f>
        <v>100</v>
      </c>
      <c r="BK19" s="102">
        <f>$BS$7</f>
        <v>100</v>
      </c>
      <c r="BL19" s="102">
        <f>$BS$7</f>
        <v>100</v>
      </c>
      <c r="BM19" s="102">
        <f>$BS$7</f>
        <v>100</v>
      </c>
      <c r="BN19" s="97"/>
      <c r="BO19" s="97"/>
      <c r="BP19" s="97"/>
      <c r="BQ19" s="97"/>
      <c r="BR19" s="97"/>
      <c r="BS19" s="104" t="s">
        <v>144</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157</v>
      </c>
      <c r="C20" s="192"/>
      <c r="D20" s="97"/>
    </row>
    <row r="21" spans="1:373">
      <c r="A21" s="94">
        <f t="shared" si="7"/>
        <v>7</v>
      </c>
      <c r="B21" s="192" t="s">
        <v>158</v>
      </c>
      <c r="C21" s="192"/>
      <c r="D21" s="97"/>
    </row>
    <row r="22" spans="1:373">
      <c r="A22" s="94">
        <f t="shared" si="7"/>
        <v>8</v>
      </c>
      <c r="B22" s="192" t="s">
        <v>159</v>
      </c>
      <c r="C22" s="192"/>
      <c r="D22" s="97"/>
      <c r="E22" s="193" t="s">
        <v>160</v>
      </c>
      <c r="F22" s="194"/>
      <c r="G22" s="194"/>
      <c r="H22" s="194"/>
      <c r="I22" s="195"/>
    </row>
    <row r="23" spans="1:373">
      <c r="A23" s="94">
        <f t="shared" si="7"/>
        <v>9</v>
      </c>
      <c r="B23" s="192" t="s">
        <v>161</v>
      </c>
      <c r="C23" s="192"/>
      <c r="D23" s="97"/>
      <c r="E23" s="196"/>
      <c r="F23" s="197"/>
      <c r="G23" s="197"/>
      <c r="H23" s="197"/>
      <c r="I23" s="198"/>
    </row>
    <row r="24" spans="1:373">
      <c r="A24" s="94">
        <f t="shared" si="7"/>
        <v>10</v>
      </c>
      <c r="B24" s="192" t="s">
        <v>162</v>
      </c>
      <c r="C24" s="192"/>
      <c r="D24" s="97"/>
      <c r="E24" s="196"/>
      <c r="F24" s="197"/>
      <c r="G24" s="197"/>
      <c r="H24" s="197"/>
      <c r="I24" s="198"/>
    </row>
    <row r="25" spans="1:373">
      <c r="A25" s="94">
        <f t="shared" si="7"/>
        <v>11</v>
      </c>
      <c r="B25" s="192" t="s">
        <v>163</v>
      </c>
      <c r="C25" s="192"/>
      <c r="D25" s="97"/>
      <c r="E25" s="196"/>
      <c r="F25" s="197"/>
      <c r="G25" s="197"/>
      <c r="H25" s="197"/>
      <c r="I25" s="198"/>
    </row>
    <row r="26" spans="1:373">
      <c r="A26" s="94">
        <f t="shared" si="7"/>
        <v>12</v>
      </c>
      <c r="B26" s="192" t="s">
        <v>164</v>
      </c>
      <c r="C26" s="192"/>
      <c r="D26" s="97"/>
      <c r="E26" s="196"/>
      <c r="F26" s="197"/>
      <c r="G26" s="197"/>
      <c r="H26" s="197"/>
      <c r="I26" s="198"/>
    </row>
    <row r="27" spans="1:373">
      <c r="A27" s="94">
        <f t="shared" si="7"/>
        <v>13</v>
      </c>
      <c r="B27" s="192" t="s">
        <v>165</v>
      </c>
      <c r="C27" s="192"/>
      <c r="D27" s="97"/>
      <c r="E27" s="196"/>
      <c r="F27" s="197"/>
      <c r="G27" s="197"/>
      <c r="H27" s="197"/>
      <c r="I27" s="198"/>
    </row>
    <row r="28" spans="1:373">
      <c r="A28" s="94">
        <f t="shared" si="7"/>
        <v>14</v>
      </c>
      <c r="B28" s="192" t="s">
        <v>166</v>
      </c>
      <c r="C28" s="192"/>
      <c r="D28" s="97"/>
      <c r="E28" s="196"/>
      <c r="F28" s="197"/>
      <c r="G28" s="197"/>
      <c r="H28" s="197"/>
      <c r="I28" s="198"/>
    </row>
    <row r="29" spans="1:373">
      <c r="A29" s="94">
        <f t="shared" si="7"/>
        <v>15</v>
      </c>
      <c r="B29" s="192" t="s">
        <v>167</v>
      </c>
      <c r="C29" s="192"/>
      <c r="D29" s="97"/>
      <c r="E29" s="196"/>
      <c r="F29" s="197"/>
      <c r="G29" s="197"/>
      <c r="H29" s="197"/>
      <c r="I29" s="198"/>
    </row>
    <row r="30" spans="1:373">
      <c r="A30" s="94">
        <f t="shared" si="7"/>
        <v>16</v>
      </c>
      <c r="B30" s="192" t="s">
        <v>168</v>
      </c>
      <c r="C30" s="192"/>
      <c r="D30" s="97"/>
      <c r="E30" s="196"/>
      <c r="F30" s="197"/>
      <c r="G30" s="197"/>
      <c r="H30" s="197"/>
      <c r="I30" s="198"/>
    </row>
    <row r="31" spans="1:373">
      <c r="A31" s="94">
        <f t="shared" si="7"/>
        <v>17</v>
      </c>
      <c r="B31" s="192" t="s">
        <v>169</v>
      </c>
      <c r="C31" s="192"/>
      <c r="D31" s="97"/>
      <c r="E31" s="196"/>
      <c r="F31" s="197"/>
      <c r="G31" s="197"/>
      <c r="H31" s="197"/>
      <c r="I31" s="198"/>
    </row>
    <row r="32" spans="1:373">
      <c r="A32" s="94">
        <f t="shared" si="7"/>
        <v>18</v>
      </c>
      <c r="B32" s="192" t="s">
        <v>170</v>
      </c>
      <c r="C32" s="192"/>
      <c r="D32" s="97"/>
      <c r="E32" s="196"/>
      <c r="F32" s="197"/>
      <c r="G32" s="197"/>
      <c r="H32" s="197"/>
      <c r="I32" s="198"/>
    </row>
    <row r="33" spans="1:15">
      <c r="A33" s="94">
        <f t="shared" si="7"/>
        <v>19</v>
      </c>
      <c r="B33" s="192" t="s">
        <v>171</v>
      </c>
      <c r="C33" s="192"/>
      <c r="D33" s="97"/>
      <c r="E33" s="196"/>
      <c r="F33" s="197"/>
      <c r="G33" s="197"/>
      <c r="H33" s="197"/>
      <c r="I33" s="198"/>
    </row>
    <row r="34" spans="1:15">
      <c r="A34" s="94">
        <f t="shared" si="7"/>
        <v>20</v>
      </c>
      <c r="B34" s="192" t="s">
        <v>172</v>
      </c>
      <c r="C34" s="192"/>
      <c r="D34" s="97"/>
      <c r="E34" s="196"/>
      <c r="F34" s="197"/>
      <c r="G34" s="197"/>
      <c r="H34" s="197"/>
      <c r="I34" s="198"/>
    </row>
    <row r="35" spans="1:15" ht="25.5" customHeight="1">
      <c r="E35" s="199"/>
      <c r="F35" s="200"/>
      <c r="G35" s="200"/>
      <c r="H35" s="200"/>
      <c r="I35" s="201"/>
    </row>
    <row r="37" spans="1:15">
      <c r="K37" s="193" t="s">
        <v>160</v>
      </c>
      <c r="L37" s="194"/>
      <c r="M37" s="194"/>
      <c r="N37" s="194"/>
      <c r="O37" s="195"/>
    </row>
    <row r="38" spans="1:15">
      <c r="K38" s="196"/>
      <c r="L38" s="197"/>
      <c r="M38" s="197"/>
      <c r="N38" s="197"/>
      <c r="O38" s="198"/>
    </row>
    <row r="39" spans="1:15">
      <c r="K39" s="196"/>
      <c r="L39" s="197"/>
      <c r="M39" s="197"/>
      <c r="N39" s="197"/>
      <c r="O39" s="198"/>
    </row>
    <row r="40" spans="1:15">
      <c r="K40" s="196"/>
      <c r="L40" s="197"/>
      <c r="M40" s="197"/>
      <c r="N40" s="197"/>
      <c r="O40" s="198"/>
    </row>
    <row r="41" spans="1:15">
      <c r="K41" s="196"/>
      <c r="L41" s="197"/>
      <c r="M41" s="197"/>
      <c r="N41" s="197"/>
      <c r="O41" s="198"/>
    </row>
    <row r="42" spans="1:15">
      <c r="K42" s="196"/>
      <c r="L42" s="197"/>
      <c r="M42" s="197"/>
      <c r="N42" s="197"/>
      <c r="O42" s="198"/>
    </row>
    <row r="43" spans="1:15">
      <c r="K43" s="196"/>
      <c r="L43" s="197"/>
      <c r="M43" s="197"/>
      <c r="N43" s="197"/>
      <c r="O43" s="198"/>
    </row>
    <row r="44" spans="1:15">
      <c r="K44" s="196"/>
      <c r="L44" s="197"/>
      <c r="M44" s="197"/>
      <c r="N44" s="197"/>
      <c r="O44" s="198"/>
    </row>
    <row r="45" spans="1:15">
      <c r="K45" s="196"/>
      <c r="L45" s="197"/>
      <c r="M45" s="197"/>
      <c r="N45" s="197"/>
      <c r="O45" s="198"/>
    </row>
    <row r="46" spans="1:15">
      <c r="K46" s="196"/>
      <c r="L46" s="197"/>
      <c r="M46" s="197"/>
      <c r="N46" s="197"/>
      <c r="O46" s="198"/>
    </row>
    <row r="47" spans="1:15">
      <c r="K47" s="196"/>
      <c r="L47" s="197"/>
      <c r="M47" s="197"/>
      <c r="N47" s="197"/>
      <c r="O47" s="198"/>
    </row>
    <row r="48" spans="1:15">
      <c r="K48" s="196"/>
      <c r="L48" s="197"/>
      <c r="M48" s="197"/>
      <c r="N48" s="197"/>
      <c r="O48" s="198"/>
    </row>
    <row r="49" spans="11:15">
      <c r="K49" s="196"/>
      <c r="L49" s="197"/>
      <c r="M49" s="197"/>
      <c r="N49" s="197"/>
      <c r="O49" s="198"/>
    </row>
    <row r="50" spans="11:15" ht="26.25" customHeight="1">
      <c r="K50" s="199"/>
      <c r="L50" s="200"/>
      <c r="M50" s="200"/>
      <c r="N50" s="200"/>
      <c r="O50" s="201"/>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2017-08-21T01:49:22Z</cp:lastPrinted>
  <dcterms:created xsi:type="dcterms:W3CDTF">2017-06-20T03:27:26Z</dcterms:created>
  <dcterms:modified xsi:type="dcterms:W3CDTF">2017-08-29T00:22:13Z</dcterms:modified>
  <cp:category/>
</cp:coreProperties>
</file>