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9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<sst xmlns="http://schemas.openxmlformats.org/spreadsheetml/2006/main" count="221" uniqueCount="111">
  <si>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</si>
  <si>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</si>
  <si>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</si>
  <si>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</si>
  <si>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</si>
  <si>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</si>
  <si>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</si>
  <si>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</si>
  <si>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</si>
  <si>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</si>
  <si>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</si>
  <si>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</si>
  <si>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</si>
  <si>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</si>
  <si>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</si>
  <si>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</si>
  <si>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</si>
  <si>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</si>
  <si>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</si>
  <si>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</si>
  <si>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</si>
  <si>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</si>
  <si>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</si>
  <si>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</si>
  <si>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</si>
  <si>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</si>
  <si>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</si>
  <si>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</si>
  <si>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</si>
  <si>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</si>
  <si>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</si>
  <si>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</si>
  <si>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</si>
  <si>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</si>
  <si>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</si>
  <si>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</si>
  <si>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</si>
  <si>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</si>
  <si>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</si>
  <si>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</si>
  <si>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</si>
  <si>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</si>
  <si>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</si>
  <si>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</si>
  <si>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</si>
  <si>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</si>
  <si>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</si>
  <si>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</si>
  <si>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</si>
  <si>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</si>
  <si>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</si>
  <si>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</si>
  <si>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</si>
  <si>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</si>
  <si>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</si>
  <si>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</si>
  <si>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</si>
  <si>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</si>
  <si>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</si>
  <si>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</si>
  <si>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</si>
  <si>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</si>
  <si>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</si>
  <si>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</si>
  <si>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</si>
  <si>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</si>
  <si>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</si>
  <si>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</si>
  <si>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</si>
  <si>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</si>
  <si>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</si>
  <si>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</si>
  <si>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</si>
  <si>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</si>
  <si>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</si>
  <si>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</si>
  <si>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</si>
  <si>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</si>
  <si>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</si>
  <si>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</si>
  <si>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</si>
  <si>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</si>
  <si>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</si>
  <si>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</si>
  <si>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</si>
  <si>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</si>
  <si>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</si>
  <si>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</si>
  <si>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</si>
  <si>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</si>
  <si>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</si>
  <si>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</si>
  <si>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</si>
  <si>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</si>
  <si>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</si>
  <si>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</si>
  <si>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琴浦町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</si>
  <si>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</si>
  <si>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</si>
  <si>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</si>
  <si>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</si>
  <si>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</si>
  <si>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</si>
  <si>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</si>
  <si>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</si>
  <si>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</si>
  <si>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</si>
  <si>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</si>
  <si>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接続率向上のため未接続世帯に対する接続促進の通知等を行い使用料の増加を図る。
　維持管理費については、契約・購入方法・汚泥処理法など見直し、費用の削減に努めるとともに、施設の計画的な点検、調査、更新を行いライフサイクルコストを最小化する取組みが必要となる。
　経費削減は必須であるが、人口減少による使用料収入の減少と施設老朽化による修繕、更新費用の増加が見込まれるため、施設の統廃合を含めた経営の健全化を検討していく必要がある。</t>
    <rPh sb="1" eb="3">
      <t>セツゾク</t>
    </rPh>
    <rPh sb="3" eb="4">
      <t>リツ</t>
    </rPh>
    <rPh sb="4" eb="6">
      <t>コウジョウ</t>
    </rPh>
    <rPh sb="9" eb="12">
      <t>ミセツゾク</t>
    </rPh>
    <rPh sb="12" eb="14">
      <t>セタイ</t>
    </rPh>
    <rPh sb="15" eb="16">
      <t>タイ</t>
    </rPh>
    <rPh sb="18" eb="20">
      <t>セツゾク</t>
    </rPh>
    <rPh sb="20" eb="22">
      <t>ソクシン</t>
    </rPh>
    <rPh sb="23" eb="25">
      <t>ツウチ</t>
    </rPh>
    <rPh sb="25" eb="26">
      <t>トウ</t>
    </rPh>
    <rPh sb="27" eb="28">
      <t>オコナ</t>
    </rPh>
    <rPh sb="29" eb="31">
      <t>シヨウ</t>
    </rPh>
    <rPh sb="31" eb="32">
      <t>リョウ</t>
    </rPh>
    <rPh sb="33" eb="35">
      <t>ゾウカ</t>
    </rPh>
    <rPh sb="36" eb="37">
      <t>ハカ</t>
    </rPh>
    <rPh sb="41" eb="43">
      <t>イジ</t>
    </rPh>
    <rPh sb="43" eb="45">
      <t>カンリ</t>
    </rPh>
    <rPh sb="45" eb="46">
      <t>ヒ</t>
    </rPh>
    <rPh sb="52" eb="54">
      <t>ケイヤク</t>
    </rPh>
    <rPh sb="55" eb="57">
      <t>コウニュウ</t>
    </rPh>
    <rPh sb="57" eb="59">
      <t>ホウホウ</t>
    </rPh>
    <rPh sb="60" eb="62">
      <t>オデイ</t>
    </rPh>
    <rPh sb="62" eb="65">
      <t>ショリホウ</t>
    </rPh>
    <rPh sb="67" eb="69">
      <t>ミナオ</t>
    </rPh>
    <rPh sb="71" eb="73">
      <t>ヒヨウ</t>
    </rPh>
    <rPh sb="74" eb="76">
      <t>サクゲン</t>
    </rPh>
    <rPh sb="77" eb="78">
      <t>ツト</t>
    </rPh>
    <rPh sb="85" eb="87">
      <t>シセツ</t>
    </rPh>
    <rPh sb="88" eb="91">
      <t>ケイカクテキ</t>
    </rPh>
    <rPh sb="92" eb="94">
      <t>テンケン</t>
    </rPh>
    <rPh sb="95" eb="97">
      <t>チョウサ</t>
    </rPh>
    <rPh sb="98" eb="100">
      <t>コウシン</t>
    </rPh>
    <rPh sb="101" eb="102">
      <t>オコナ</t>
    </rPh>
    <rPh sb="114" eb="117">
      <t>サイショウカ</t>
    </rPh>
    <rPh sb="119" eb="121">
      <t>トリク</t>
    </rPh>
    <rPh sb="123" eb="125">
      <t>ヒツヨウ</t>
    </rPh>
    <rPh sb="131" eb="133">
      <t>ケイヒ</t>
    </rPh>
    <rPh sb="133" eb="135">
      <t>サクゲン</t>
    </rPh>
    <rPh sb="136" eb="138">
      <t>ヒッス</t>
    </rPh>
    <rPh sb="143" eb="145">
      <t>ジンコウ</t>
    </rPh>
    <rPh sb="145" eb="147">
      <t>ゲンショウ</t>
    </rPh>
    <rPh sb="150" eb="152">
      <t>シヨウ</t>
    </rPh>
    <rPh sb="152" eb="153">
      <t>リョウ</t>
    </rPh>
    <rPh sb="153" eb="155">
      <t>シュウニュウ</t>
    </rPh>
    <rPh sb="156" eb="157">
      <t>ゲン</t>
    </rPh>
    <rPh sb="157" eb="158">
      <t>ショウ</t>
    </rPh>
    <rPh sb="159" eb="161">
      <t>シセツ</t>
    </rPh>
    <rPh sb="161" eb="163">
      <t>ロウキュウ</t>
    </rPh>
    <rPh sb="163" eb="164">
      <t>カ</t>
    </rPh>
    <rPh sb="167" eb="169">
      <t>シュウゼン</t>
    </rPh>
    <rPh sb="170" eb="172">
      <t>コウシン</t>
    </rPh>
    <rPh sb="172" eb="174">
      <t>ヒヨウ</t>
    </rPh>
    <rPh sb="175" eb="177">
      <t>ゾウカ</t>
    </rPh>
    <rPh sb="178" eb="180">
      <t>ミコ</t>
    </rPh>
    <rPh sb="186" eb="188">
      <t>シセツ</t>
    </rPh>
    <rPh sb="189" eb="192">
      <t>トウハイゴウ</t>
    </rPh>
    <rPh sb="193" eb="194">
      <t>フク</t>
    </rPh>
    <rPh sb="196" eb="198">
      <t>ケイエイ</t>
    </rPh>
    <rPh sb="199" eb="202">
      <t>ケンゼンカ</t>
    </rPh>
    <rPh sb="203" eb="205">
      <t>ケントウ</t>
    </rPh>
    <rPh sb="209" eb="211">
      <t>ヒツヨウ</t>
    </rPh>
    <phoneticPr fontId="4"/>
  </si>
  <si>
    <t>　供用開始は平成5年度であり管渠の計画的な更新は行っていない。処理施設は老朽設備を事後保全で修繕、更新している。
　今後は施設全体の維持管理方針を定め、計画的な点検、調査、更新を行う必要がある。</t>
    <rPh sb="1" eb="3">
      <t>キョウヨウ</t>
    </rPh>
    <rPh sb="3" eb="5">
      <t>カイシ</t>
    </rPh>
    <rPh sb="6" eb="8">
      <t>ヘイセイ</t>
    </rPh>
    <rPh sb="9" eb="11">
      <t>ネンド</t>
    </rPh>
    <rPh sb="14" eb="16">
      <t>カンキョ</t>
    </rPh>
    <rPh sb="17" eb="20">
      <t>ケイカクテキ</t>
    </rPh>
    <rPh sb="21" eb="23">
      <t>コウシン</t>
    </rPh>
    <rPh sb="24" eb="25">
      <t>オコナ</t>
    </rPh>
    <rPh sb="31" eb="33">
      <t>ショリ</t>
    </rPh>
    <rPh sb="33" eb="35">
      <t>シセツ</t>
    </rPh>
    <rPh sb="36" eb="38">
      <t>ロウキュウ</t>
    </rPh>
    <rPh sb="38" eb="40">
      <t>セツビ</t>
    </rPh>
    <rPh sb="41" eb="43">
      <t>ジゴ</t>
    </rPh>
    <rPh sb="43" eb="45">
      <t>ホゼン</t>
    </rPh>
    <rPh sb="46" eb="48">
      <t>シュウゼン</t>
    </rPh>
    <rPh sb="49" eb="51">
      <t>コウシン</t>
    </rPh>
    <rPh sb="58" eb="60">
      <t>コンゴ</t>
    </rPh>
    <rPh sb="61" eb="63">
      <t>シセツ</t>
    </rPh>
    <rPh sb="63" eb="65">
      <t>ゼンタイ</t>
    </rPh>
    <rPh sb="66" eb="68">
      <t>イジ</t>
    </rPh>
    <rPh sb="68" eb="70">
      <t>カンリ</t>
    </rPh>
    <rPh sb="70" eb="72">
      <t>ホウシン</t>
    </rPh>
    <rPh sb="73" eb="74">
      <t>サダ</t>
    </rPh>
    <rPh sb="76" eb="79">
      <t>ケイカクテキ</t>
    </rPh>
    <rPh sb="80" eb="82">
      <t>テンケン</t>
    </rPh>
    <rPh sb="83" eb="85">
      <t>チョウサ</t>
    </rPh>
    <rPh sb="86" eb="88">
      <t>コウシン</t>
    </rPh>
    <rPh sb="91" eb="93">
      <t>ヒツヨウ</t>
    </rPh>
    <phoneticPr fontId="4"/>
  </si>
  <si>
    <t>　収益的収支比率、経費回収率がともに100％を大きく割り込み、右肩下がりの傾向である。今後は元利償還金は低減していくものの、施設の修繕、更新費が増加することが見込まれる。
　水洗化率は若干増加傾向にあるが、人口減少により施設利用率が低下傾向にある。</t>
    <rPh sb="1" eb="3">
      <t>シュウエキ</t>
    </rPh>
    <rPh sb="3" eb="4">
      <t>テキ</t>
    </rPh>
    <rPh sb="4" eb="6">
      <t>シュウシ</t>
    </rPh>
    <rPh sb="6" eb="7">
      <t>ヒ</t>
    </rPh>
    <rPh sb="7" eb="8">
      <t>リツ</t>
    </rPh>
    <rPh sb="9" eb="11">
      <t>ケイヒ</t>
    </rPh>
    <rPh sb="11" eb="13">
      <t>カイシュウ</t>
    </rPh>
    <rPh sb="13" eb="14">
      <t>リツ</t>
    </rPh>
    <rPh sb="23" eb="24">
      <t>オオ</t>
    </rPh>
    <rPh sb="26" eb="27">
      <t>ワ</t>
    </rPh>
    <rPh sb="28" eb="29">
      <t>コ</t>
    </rPh>
    <rPh sb="31" eb="33">
      <t>ミギカタ</t>
    </rPh>
    <rPh sb="33" eb="34">
      <t>サ</t>
    </rPh>
    <rPh sb="37" eb="39">
      <t>ケイコウ</t>
    </rPh>
    <rPh sb="43" eb="45">
      <t>コンゴ</t>
    </rPh>
    <rPh sb="46" eb="48">
      <t>ガンリ</t>
    </rPh>
    <rPh sb="48" eb="51">
      <t>ショウカンキン</t>
    </rPh>
    <rPh sb="52" eb="54">
      <t>テイゲン</t>
    </rPh>
    <rPh sb="62" eb="64">
      <t>シセツ</t>
    </rPh>
    <rPh sb="65" eb="67">
      <t>シュウゼン</t>
    </rPh>
    <rPh sb="68" eb="71">
      <t>コウシンヒ</t>
    </rPh>
    <rPh sb="72" eb="74">
      <t>ゾウカ</t>
    </rPh>
    <rPh sb="79" eb="81">
      <t>ミコ</t>
    </rPh>
    <rPh sb="87" eb="90">
      <t>スイセンカ</t>
    </rPh>
    <rPh sb="90" eb="91">
      <t>リツ</t>
    </rPh>
    <rPh sb="92" eb="94">
      <t>ジャッカン</t>
    </rPh>
    <rPh sb="94" eb="96">
      <t>ゾウカ</t>
    </rPh>
    <rPh sb="96" eb="98">
      <t>ケイコウ</t>
    </rPh>
    <rPh sb="103" eb="105">
      <t>ジンコウ</t>
    </rPh>
    <rPh sb="105" eb="107">
      <t>ゲンショウ</t>
    </rPh>
    <rPh sb="110" eb="112">
      <t>シセツ</t>
    </rPh>
    <rPh sb="112" eb="115">
      <t>リヨウリツ</t>
    </rPh>
    <rPh sb="116" eb="118">
      <t>テイカ</t>
    </rPh>
    <rPh sb="118" eb="12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</si>
</sst>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239744"/>
        <c:axId val="482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8239744"/>
        <c:axId val="48241664"/>
      </c:lineChart>
      <c:dateAx>
        <c:axId val="48239744"/>
        <c:scaling>
          <c:orientation val="minMax"/>
        </c:scaling>
        <c:delete val="1"/>
        <c:axPos val="b"/>
        <c:numFmt formatCode="ge" sourceLinked="1"/>
        <c:majorTickMark val="none"/>
        <c:minorTickMark val="none"/>
        <c:tickLblPos val="none"/>
        <c:crossAx val="48241664"/>
        <c:crosses val="autoZero"/>
        <c:auto val="1"/>
        <c:lblOffset val="100"/>
        <c:baseTimeUnit val="years"/>
      </c:dateAx>
      <c:valAx>
        <c:axId val="482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397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62.45</c:v>
                </c:pt>
                <c:pt idx="1">
                  <c:v>61.04</c:v>
                </c:pt>
                <c:pt idx="2">
                  <c:v>62.08</c:v>
                </c:pt>
                <c:pt idx="3">
                  <c:v>58.51</c:v>
                </c:pt>
                <c:pt idx="4">
                  <c:v>60</c:v>
                </c:pt>
              </c:numCache>
            </c:numRef>
          </c:val>
        </c:ser>
        <c:dLbls>
          <c:showLegendKey val="0"/>
          <c:showVal val="0"/>
          <c:showCatName val="0"/>
          <c:showSerName val="0"/>
          <c:showPercent val="0"/>
          <c:showBubbleSize val="0"/>
        </c:dLbls>
        <c:gapWidth val="150"/>
        <c:axId val="87545344"/>
        <c:axId val="875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7545344"/>
        <c:axId val="87547264"/>
      </c:lineChart>
      <c:dateAx>
        <c:axId val="87545344"/>
        <c:scaling>
          <c:orientation val="minMax"/>
        </c:scaling>
        <c:delete val="1"/>
        <c:axPos val="b"/>
        <c:numFmt formatCode="ge" sourceLinked="1"/>
        <c:majorTickMark val="none"/>
        <c:minorTickMark val="none"/>
        <c:tickLblPos val="none"/>
        <c:crossAx val="87547264"/>
        <c:crosses val="autoZero"/>
        <c:auto val="1"/>
        <c:lblOffset val="100"/>
        <c:baseTimeUnit val="years"/>
      </c:dateAx>
      <c:valAx>
        <c:axId val="875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83.64</c:v>
                </c:pt>
                <c:pt idx="1">
                  <c:v>84.05</c:v>
                </c:pt>
                <c:pt idx="2">
                  <c:v>85.56</c:v>
                </c:pt>
                <c:pt idx="3">
                  <c:v>85.59</c:v>
                </c:pt>
                <c:pt idx="4">
                  <c:v>86.12</c:v>
                </c:pt>
              </c:numCache>
            </c:numRef>
          </c:val>
        </c:ser>
        <c:dLbls>
          <c:showLegendKey val="0"/>
          <c:showVal val="0"/>
          <c:showCatName val="0"/>
          <c:showSerName val="0"/>
          <c:showPercent val="0"/>
          <c:showBubbleSize val="0"/>
        </c:dLbls>
        <c:gapWidth val="150"/>
        <c:axId val="87598208"/>
        <c:axId val="876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7598208"/>
        <c:axId val="87600128"/>
      </c:lineChart>
      <c:dateAx>
        <c:axId val="87598208"/>
        <c:scaling>
          <c:orientation val="minMax"/>
        </c:scaling>
        <c:delete val="1"/>
        <c:axPos val="b"/>
        <c:numFmt formatCode="ge" sourceLinked="1"/>
        <c:majorTickMark val="none"/>
        <c:minorTickMark val="none"/>
        <c:tickLblPos val="none"/>
        <c:crossAx val="87600128"/>
        <c:crosses val="autoZero"/>
        <c:auto val="1"/>
        <c:lblOffset val="100"/>
        <c:baseTimeUnit val="years"/>
      </c:dateAx>
      <c:valAx>
        <c:axId val="876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70.23</c:v>
                </c:pt>
                <c:pt idx="1">
                  <c:v>69.010000000000005</c:v>
                </c:pt>
                <c:pt idx="2">
                  <c:v>68.010000000000005</c:v>
                </c:pt>
                <c:pt idx="3">
                  <c:v>67.709999999999994</c:v>
                </c:pt>
                <c:pt idx="4">
                  <c:v>67.14</c:v>
                </c:pt>
              </c:numCache>
            </c:numRef>
          </c:val>
        </c:ser>
        <c:dLbls>
          <c:showLegendKey val="0"/>
          <c:showVal val="0"/>
          <c:showCatName val="0"/>
          <c:showSerName val="0"/>
          <c:showPercent val="0"/>
          <c:showBubbleSize val="0"/>
        </c:dLbls>
        <c:gapWidth val="150"/>
        <c:axId val="48280320"/>
        <c:axId val="482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280320"/>
        <c:axId val="48282240"/>
      </c:lineChart>
      <c:dateAx>
        <c:axId val="48280320"/>
        <c:scaling>
          <c:orientation val="minMax"/>
        </c:scaling>
        <c:delete val="1"/>
        <c:axPos val="b"/>
        <c:numFmt formatCode="ge" sourceLinked="1"/>
        <c:majorTickMark val="none"/>
        <c:minorTickMark val="none"/>
        <c:tickLblPos val="none"/>
        <c:crossAx val="48282240"/>
        <c:crosses val="autoZero"/>
        <c:auto val="1"/>
        <c:lblOffset val="100"/>
        <c:baseTimeUnit val="years"/>
      </c:dateAx>
      <c:valAx>
        <c:axId val="482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785664"/>
        <c:axId val="667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785664"/>
        <c:axId val="66787584"/>
      </c:lineChart>
      <c:dateAx>
        <c:axId val="66785664"/>
        <c:scaling>
          <c:orientation val="minMax"/>
        </c:scaling>
        <c:delete val="1"/>
        <c:axPos val="b"/>
        <c:numFmt formatCode="ge" sourceLinked="1"/>
        <c:majorTickMark val="none"/>
        <c:minorTickMark val="none"/>
        <c:tickLblPos val="none"/>
        <c:crossAx val="66787584"/>
        <c:crosses val="autoZero"/>
        <c:auto val="1"/>
        <c:lblOffset val="100"/>
        <c:baseTimeUnit val="years"/>
      </c:dateAx>
      <c:valAx>
        <c:axId val="667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838528"/>
        <c:axId val="668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838528"/>
        <c:axId val="66840448"/>
      </c:lineChart>
      <c:dateAx>
        <c:axId val="66838528"/>
        <c:scaling>
          <c:orientation val="minMax"/>
        </c:scaling>
        <c:delete val="1"/>
        <c:axPos val="b"/>
        <c:numFmt formatCode="ge" sourceLinked="1"/>
        <c:majorTickMark val="none"/>
        <c:minorTickMark val="none"/>
        <c:tickLblPos val="none"/>
        <c:crossAx val="66840448"/>
        <c:crosses val="autoZero"/>
        <c:auto val="1"/>
        <c:lblOffset val="100"/>
        <c:baseTimeUnit val="years"/>
      </c:dateAx>
      <c:valAx>
        <c:axId val="668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638144"/>
        <c:axId val="836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638144"/>
        <c:axId val="83652608"/>
      </c:lineChart>
      <c:dateAx>
        <c:axId val="83638144"/>
        <c:scaling>
          <c:orientation val="minMax"/>
        </c:scaling>
        <c:delete val="1"/>
        <c:axPos val="b"/>
        <c:numFmt formatCode="ge" sourceLinked="1"/>
        <c:majorTickMark val="none"/>
        <c:minorTickMark val="none"/>
        <c:tickLblPos val="none"/>
        <c:crossAx val="83652608"/>
        <c:crosses val="autoZero"/>
        <c:auto val="1"/>
        <c:lblOffset val="100"/>
        <c:baseTimeUnit val="years"/>
      </c:dateAx>
      <c:valAx>
        <c:axId val="836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682816"/>
        <c:axId val="836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682816"/>
        <c:axId val="83684736"/>
      </c:lineChart>
      <c:dateAx>
        <c:axId val="83682816"/>
        <c:scaling>
          <c:orientation val="minMax"/>
        </c:scaling>
        <c:delete val="1"/>
        <c:axPos val="b"/>
        <c:numFmt formatCode="ge" sourceLinked="1"/>
        <c:majorTickMark val="none"/>
        <c:minorTickMark val="none"/>
        <c:tickLblPos val="none"/>
        <c:crossAx val="83684736"/>
        <c:crosses val="autoZero"/>
        <c:auto val="1"/>
        <c:lblOffset val="100"/>
        <c:baseTimeUnit val="years"/>
      </c:dateAx>
      <c:valAx>
        <c:axId val="836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499.98</c:v>
                </c:pt>
              </c:numCache>
            </c:numRef>
          </c:val>
        </c:ser>
        <c:dLbls>
          <c:showLegendKey val="0"/>
          <c:showVal val="0"/>
          <c:showCatName val="0"/>
          <c:showSerName val="0"/>
          <c:showPercent val="0"/>
          <c:showBubbleSize val="0"/>
        </c:dLbls>
        <c:gapWidth val="150"/>
        <c:axId val="85943424"/>
        <c:axId val="8594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5943424"/>
        <c:axId val="85945344"/>
      </c:lineChart>
      <c:dateAx>
        <c:axId val="85943424"/>
        <c:scaling>
          <c:orientation val="minMax"/>
        </c:scaling>
        <c:delete val="1"/>
        <c:axPos val="b"/>
        <c:numFmt formatCode="ge" sourceLinked="1"/>
        <c:majorTickMark val="none"/>
        <c:minorTickMark val="none"/>
        <c:tickLblPos val="none"/>
        <c:crossAx val="85945344"/>
        <c:crosses val="autoZero"/>
        <c:auto val="1"/>
        <c:lblOffset val="100"/>
        <c:baseTimeUnit val="years"/>
      </c:dateAx>
      <c:valAx>
        <c:axId val="859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49.39</c:v>
                </c:pt>
                <c:pt idx="1">
                  <c:v>47.94</c:v>
                </c:pt>
                <c:pt idx="2">
                  <c:v>48.68</c:v>
                </c:pt>
                <c:pt idx="3">
                  <c:v>47</c:v>
                </c:pt>
                <c:pt idx="4">
                  <c:v>46.17</c:v>
                </c:pt>
              </c:numCache>
            </c:numRef>
          </c:val>
        </c:ser>
        <c:dLbls>
          <c:showLegendKey val="0"/>
          <c:showVal val="0"/>
          <c:showCatName val="0"/>
          <c:showSerName val="0"/>
          <c:showPercent val="0"/>
          <c:showBubbleSize val="0"/>
        </c:dLbls>
        <c:gapWidth val="150"/>
        <c:axId val="85979904"/>
        <c:axId val="859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5979904"/>
        <c:axId val="85981824"/>
      </c:lineChart>
      <c:dateAx>
        <c:axId val="85979904"/>
        <c:scaling>
          <c:orientation val="minMax"/>
        </c:scaling>
        <c:delete val="1"/>
        <c:axPos val="b"/>
        <c:numFmt formatCode="ge" sourceLinked="1"/>
        <c:majorTickMark val="none"/>
        <c:minorTickMark val="none"/>
        <c:tickLblPos val="none"/>
        <c:crossAx val="85981824"/>
        <c:crosses val="autoZero"/>
        <c:auto val="1"/>
        <c:lblOffset val="100"/>
        <c:baseTimeUnit val="years"/>
      </c:dateAx>
      <c:valAx>
        <c:axId val="859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289.51</c:v>
                </c:pt>
                <c:pt idx="1">
                  <c:v>306.01</c:v>
                </c:pt>
                <c:pt idx="2">
                  <c:v>298.67</c:v>
                </c:pt>
                <c:pt idx="3">
                  <c:v>334.8</c:v>
                </c:pt>
                <c:pt idx="4">
                  <c:v>333.01</c:v>
                </c:pt>
              </c:numCache>
            </c:numRef>
          </c:val>
        </c:ser>
        <c:dLbls>
          <c:showLegendKey val="0"/>
          <c:showVal val="0"/>
          <c:showCatName val="0"/>
          <c:showSerName val="0"/>
          <c:showPercent val="0"/>
          <c:showBubbleSize val="0"/>
        </c:dLbls>
        <c:gapWidth val="150"/>
        <c:axId val="87523328"/>
        <c:axId val="875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7523328"/>
        <c:axId val="87525248"/>
      </c:lineChart>
      <c:dateAx>
        <c:axId val="87523328"/>
        <c:scaling>
          <c:orientation val="minMax"/>
        </c:scaling>
        <c:delete val="1"/>
        <c:axPos val="b"/>
        <c:numFmt formatCode="ge" sourceLinked="1"/>
        <c:majorTickMark val="none"/>
        <c:minorTickMark val="none"/>
        <c:tickLblPos val="none"/>
        <c:crossAx val="87525248"/>
        <c:crosses val="autoZero"/>
        <c:auto val="1"/>
        <c:lblOffset val="100"/>
        <c:baseTimeUnit val="years"/>
      </c:dateAx>
      <c:valAx>
        <c:axId val="875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琴浦町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18174</v>
      </c>
      <c r="AM8" s="64"/>
      <c r="AN8" s="64"/>
      <c r="AO8" s="64"/>
      <c r="AP8" s="64"/>
      <c r="AQ8" s="64"/>
      <c r="AR8" s="64"/>
      <c r="AS8" s="64"/>
      <c r="AT8" s="63">
        <f>データ!S6</f>
        <v>139.97</v>
      </c>
      <c r="AU8" s="63"/>
      <c r="AV8" s="63"/>
      <c r="AW8" s="63"/>
      <c r="AX8" s="63"/>
      <c r="AY8" s="63"/>
      <c r="AZ8" s="63"/>
      <c r="BA8" s="63"/>
      <c r="BB8" s="63">
        <f>データ!T6</f>
        <v>129.84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20.66</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3731</v>
      </c>
      <c r="AM10" s="64"/>
      <c r="AN10" s="64"/>
      <c r="AO10" s="64"/>
      <c r="AP10" s="64"/>
      <c r="AQ10" s="64"/>
      <c r="AR10" s="64"/>
      <c r="AS10" s="64"/>
      <c r="AT10" s="63">
        <f>データ!V6</f>
        <v>6.99</v>
      </c>
      <c r="AU10" s="63"/>
      <c r="AV10" s="63"/>
      <c r="AW10" s="63"/>
      <c r="AX10" s="63"/>
      <c r="AY10" s="63"/>
      <c r="AZ10" s="63"/>
      <c r="BA10" s="63"/>
      <c r="BB10" s="63">
        <f>データ!W6</f>
        <v>533.76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313718</v>
      </c>
      <c r="D6" s="31">
        <f t="shared" si="3"/>
        <v>47</v>
      </c>
      <c r="E6" s="31">
        <f t="shared" si="3"/>
        <v>17</v>
      </c>
      <c r="F6" s="31">
        <f t="shared" si="3"/>
        <v>5</v>
      </c>
      <c r="G6" s="31">
        <f t="shared" si="3"/>
        <v>0</v>
      </c>
      <c r="H6" s="31" t="str">
        <f t="shared" si="3"/>
        <v>鳥取県　琴浦町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20.66</v>
      </c>
      <c r="P6" s="32">
        <f t="shared" si="3"/>
        <v>100</v>
      </c>
      <c r="Q6" s="32">
        <f t="shared" si="3"/>
        <v>3780</v>
      </c>
      <c r="R6" s="32">
        <f t="shared" si="3"/>
        <v>18174</v>
      </c>
      <c r="S6" s="32">
        <f t="shared" si="3"/>
        <v>139.97</v>
      </c>
      <c r="T6" s="32">
        <f t="shared" si="3"/>
        <v>129.84</v>
      </c>
      <c r="U6" s="32">
        <f t="shared" si="3"/>
        <v>3731</v>
      </c>
      <c r="V6" s="32">
        <f t="shared" si="3"/>
        <v>6.99</v>
      </c>
      <c r="W6" s="32">
        <f t="shared" si="3"/>
        <v>533.76</v>
      </c>
      <c r="X6" s="33">
        <f>IF(X7="",NA(),X7)</f>
        <v>70.23</v>
      </c>
      <c r="Y6" s="33">
        <f t="shared" ref="Y6:AG6" si="4">IF(Y7="",NA(),Y7)</f>
        <v>69.010000000000005</v>
      </c>
      <c r="Z6" s="33">
        <f t="shared" si="4"/>
        <v>68.010000000000005</v>
      </c>
      <c r="AA6" s="33">
        <f t="shared" si="4"/>
        <v>67.709999999999994</v>
      </c>
      <c r="AB6" s="33">
        <f t="shared" si="4"/>
        <v>67.14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499.98</v>
      </c>
      <c r="BJ6" s="33">
        <f t="shared" si="7"/>
        <v>1239.2</v>
      </c>
      <c r="BK6" s="33">
        <f t="shared" si="7"/>
        <v>1197.82</v>
      </c>
      <c r="BL6" s="33">
        <f t="shared" si="7"/>
        <v>1126.77</v>
      </c>
      <c r="BM6" s="33">
        <f t="shared" si="7"/>
        <v>1044.8</v>
      </c>
      <c r="BN6" s="33">
        <f t="shared" si="7"/>
        <v>1081.8</v>
      </c>
      <c r="BO6" s="32" t="str">
        <f>IF(BO7="","",IF(BO7="-","【-】","【"&amp;SUBSTITUTE(TEXT(BO7,"#,##0.00"),"-","△")&amp;"】"))</f>
        <v>【1,015.77】</v>
      </c>
      <c r="BP6" s="33">
        <f>IF(BP7="",NA(),BP7)</f>
        <v>49.39</v>
      </c>
      <c r="BQ6" s="33">
        <f t="shared" ref="BQ6:BY6" si="8">IF(BQ7="",NA(),BQ7)</f>
        <v>47.94</v>
      </c>
      <c r="BR6" s="33">
        <f t="shared" si="8"/>
        <v>48.68</v>
      </c>
      <c r="BS6" s="33">
        <f t="shared" si="8"/>
        <v>47</v>
      </c>
      <c r="BT6" s="33">
        <f t="shared" si="8"/>
        <v>46.17</v>
      </c>
      <c r="BU6" s="33">
        <f t="shared" si="8"/>
        <v>51.56</v>
      </c>
      <c r="BV6" s="33">
        <f t="shared" si="8"/>
        <v>51.03</v>
      </c>
      <c r="BW6" s="33">
        <f t="shared" si="8"/>
        <v>50.9</v>
      </c>
      <c r="BX6" s="33">
        <f t="shared" si="8"/>
        <v>50.82</v>
      </c>
      <c r="BY6" s="33">
        <f t="shared" si="8"/>
        <v>52.19</v>
      </c>
      <c r="BZ6" s="32" t="str">
        <f>IF(BZ7="","",IF(BZ7="-","【-】","【"&amp;SUBSTITUTE(TEXT(BZ7,"#,##0.00"),"-","△")&amp;"】"))</f>
        <v>【52.78】</v>
      </c>
      <c r="CA6" s="33">
        <f>IF(CA7="",NA(),CA7)</f>
        <v>289.51</v>
      </c>
      <c r="CB6" s="33">
        <f t="shared" ref="CB6:CJ6" si="9">IF(CB7="",NA(),CB7)</f>
        <v>306.01</v>
      </c>
      <c r="CC6" s="33">
        <f t="shared" si="9"/>
        <v>298.67</v>
      </c>
      <c r="CD6" s="33">
        <f t="shared" si="9"/>
        <v>334.8</v>
      </c>
      <c r="CE6" s="33">
        <f t="shared" si="9"/>
        <v>333.01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62.45</v>
      </c>
      <c r="CM6" s="33">
        <f t="shared" ref="CM6:CU6" si="10">IF(CM7="",NA(),CM7)</f>
        <v>61.04</v>
      </c>
      <c r="CN6" s="33">
        <f t="shared" si="10"/>
        <v>62.08</v>
      </c>
      <c r="CO6" s="33">
        <f t="shared" si="10"/>
        <v>58.51</v>
      </c>
      <c r="CP6" s="33">
        <f t="shared" si="10"/>
        <v>60</v>
      </c>
      <c r="CQ6" s="33">
        <f t="shared" si="10"/>
        <v>55.2</v>
      </c>
      <c r="CR6" s="33">
        <f t="shared" si="10"/>
        <v>54.74</v>
      </c>
      <c r="CS6" s="33">
        <f t="shared" si="10"/>
        <v>53.78</v>
      </c>
      <c r="CT6" s="33">
        <f t="shared" si="10"/>
        <v>53.24</v>
      </c>
      <c r="CU6" s="33">
        <f t="shared" si="10"/>
        <v>52.31</v>
      </c>
      <c r="CV6" s="32" t="str">
        <f>IF(CV7="","",IF(CV7="-","【-】","【"&amp;SUBSTITUTE(TEXT(CV7,"#,##0.00"),"-","△")&amp;"】"))</f>
        <v>【52.74】</v>
      </c>
      <c r="CW6" s="33">
        <f>IF(CW7="",NA(),CW7)</f>
        <v>83.64</v>
      </c>
      <c r="CX6" s="33">
        <f t="shared" ref="CX6:DF6" si="11">IF(CX7="",NA(),CX7)</f>
        <v>84.05</v>
      </c>
      <c r="CY6" s="33">
        <f t="shared" si="11"/>
        <v>85.56</v>
      </c>
      <c r="CZ6" s="33">
        <f t="shared" si="11"/>
        <v>85.59</v>
      </c>
      <c r="DA6" s="33">
        <f t="shared" si="11"/>
        <v>86.12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313718</v>
      </c>
      <c r="D7" s="35">
        <v>47</v>
      </c>
      <c r="E7" s="35">
        <v>17</v>
      </c>
      <c r="F7" s="35">
        <v>5</v>
      </c>
      <c r="G7" s="35">
        <v>0</v>
      </c>
      <c r="H7" s="35" t="s">
        <v>96</v>
      </c>
      <c r="I7" s="35" t="s">
        <v>97</v>
      </c>
      <c r="J7" s="35" t="s">
        <v>98</v>
      </c>
      <c r="K7" s="35" t="s">
        <v>99</v>
      </c>
      <c r="L7" s="35" t="s">
        <v>100</v>
      </c>
      <c r="M7" s="36" t="s">
        <v>101</v>
      </c>
      <c r="N7" s="36" t="s">
        <v>102</v>
      </c>
      <c r="O7" s="36">
        <v>20.66</v>
      </c>
      <c r="P7" s="36">
        <v>100</v>
      </c>
      <c r="Q7" s="36">
        <v>3780</v>
      </c>
      <c r="R7" s="36">
        <v>18174</v>
      </c>
      <c r="S7" s="36">
        <v>139.97</v>
      </c>
      <c r="T7" s="36">
        <v>129.84</v>
      </c>
      <c r="U7" s="36">
        <v>3731</v>
      </c>
      <c r="V7" s="36">
        <v>6.99</v>
      </c>
      <c r="W7" s="36">
        <v>533.76</v>
      </c>
      <c r="X7" s="36">
        <v>70.23</v>
      </c>
      <c r="Y7" s="36">
        <v>69.010000000000005</v>
      </c>
      <c r="Z7" s="36">
        <v>68.010000000000005</v>
      </c>
      <c r="AA7" s="36">
        <v>67.709999999999994</v>
      </c>
      <c r="AB7" s="36">
        <v>67.14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499.98</v>
      </c>
      <c r="BJ7" s="36">
        <v>1239.2</v>
      </c>
      <c r="BK7" s="36">
        <v>1197.82</v>
      </c>
      <c r="BL7" s="36">
        <v>1126.77</v>
      </c>
      <c r="BM7" s="36">
        <v>1044.8</v>
      </c>
      <c r="BN7" s="36">
        <v>1081.8</v>
      </c>
      <c r="BO7" s="36">
        <v>1015.77</v>
      </c>
      <c r="BP7" s="36">
        <v>49.39</v>
      </c>
      <c r="BQ7" s="36">
        <v>47.94</v>
      </c>
      <c r="BR7" s="36">
        <v>48.68</v>
      </c>
      <c r="BS7" s="36">
        <v>47</v>
      </c>
      <c r="BT7" s="36">
        <v>46.17</v>
      </c>
      <c r="BU7" s="36">
        <v>51.56</v>
      </c>
      <c r="BV7" s="36">
        <v>51.03</v>
      </c>
      <c r="BW7" s="36">
        <v>50.9</v>
      </c>
      <c r="BX7" s="36">
        <v>50.82</v>
      </c>
      <c r="BY7" s="36">
        <v>52.19</v>
      </c>
      <c r="BZ7" s="36">
        <v>52.78</v>
      </c>
      <c r="CA7" s="36">
        <v>289.51</v>
      </c>
      <c r="CB7" s="36">
        <v>306.01</v>
      </c>
      <c r="CC7" s="36">
        <v>298.67</v>
      </c>
      <c r="CD7" s="36">
        <v>334.8</v>
      </c>
      <c r="CE7" s="36">
        <v>333.01</v>
      </c>
      <c r="CF7" s="36">
        <v>283.26</v>
      </c>
      <c r="CG7" s="36">
        <v>289.60000000000002</v>
      </c>
      <c r="CH7" s="36">
        <v>293.27</v>
      </c>
      <c r="CI7" s="36">
        <v>300.52</v>
      </c>
      <c r="CJ7" s="36">
        <v>296.14</v>
      </c>
      <c r="CK7" s="36">
        <v>289.81</v>
      </c>
      <c r="CL7" s="36">
        <v>62.45</v>
      </c>
      <c r="CM7" s="36">
        <v>61.04</v>
      </c>
      <c r="CN7" s="36">
        <v>62.08</v>
      </c>
      <c r="CO7" s="36">
        <v>58.51</v>
      </c>
      <c r="CP7" s="36">
        <v>60</v>
      </c>
      <c r="CQ7" s="36">
        <v>55.2</v>
      </c>
      <c r="CR7" s="36">
        <v>54.74</v>
      </c>
      <c r="CS7" s="36">
        <v>53.78</v>
      </c>
      <c r="CT7" s="36">
        <v>53.24</v>
      </c>
      <c r="CU7" s="36">
        <v>52.31</v>
      </c>
      <c r="CV7" s="36">
        <v>52.74</v>
      </c>
      <c r="CW7" s="36">
        <v>83.64</v>
      </c>
      <c r="CX7" s="36">
        <v>84.05</v>
      </c>
      <c r="CY7" s="36">
        <v>85.56</v>
      </c>
      <c r="CZ7" s="36">
        <v>85.59</v>
      </c>
      <c r="DA7" s="36">
        <v>86.12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2017-02-16T02:15:31Z</cp:lastPrinted>
  <dcterms:created xsi:type="dcterms:W3CDTF">2017-02-08T03:13:39Z</dcterms:created>
  <dcterms:modified xsi:type="dcterms:W3CDTF">2017-02-27T04:24:15Z</dcterms:modified>
  <cp:category/>
</cp:coreProperties>
</file>