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da-a\Desktop\"/>
    </mc:Choice>
  </mc:AlternateContent>
  <workbookProtection workbookPassword="8649" lockStructure="1"/>
  <bookViews>
    <workbookView xWindow="240" yWindow="9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<sst xmlns="http://schemas.openxmlformats.org/spreadsheetml/2006/main" count="221" uniqueCount="111">
  <si>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</si>
  <si>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</si>
  <si>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</si>
  <si>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</si>
  <si>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</si>
  <si>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</si>
  <si>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</si>
  <si>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</si>
  <si>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</si>
  <si>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</si>
  <si>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</si>
  <si>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</si>
  <si>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</si>
  <si>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</si>
  <si>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</si>
  <si>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</si>
  <si>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</si>
  <si>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</si>
  <si>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</si>
  <si>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</si>
  <si>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</si>
  <si>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</si>
  <si>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</si>
  <si>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</si>
  <si>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</si>
  <si>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</si>
  <si>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</si>
  <si>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</si>
  <si>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</si>
  <si>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</si>
  <si>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</si>
  <si>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</si>
  <si>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</si>
  <si>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</si>
  <si>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</si>
  <si>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</si>
  <si>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</si>
  <si>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</si>
  <si>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</si>
  <si>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</si>
  <si>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</si>
  <si>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</si>
  <si>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</si>
  <si>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</si>
  <si>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</si>
  <si>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</si>
  <si>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</si>
  <si>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</si>
  <si>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</si>
  <si>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</si>
  <si>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</si>
  <si>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</si>
  <si>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</si>
  <si>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</si>
  <si>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</si>
  <si>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</si>
  <si>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</si>
  <si>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</si>
  <si>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</si>
  <si>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</si>
  <si>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</si>
  <si>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</si>
  <si>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</si>
  <si>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</si>
  <si>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</si>
  <si>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</si>
  <si>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</si>
  <si>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</si>
  <si>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</si>
  <si>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</si>
  <si>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</si>
  <si>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</si>
  <si>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</si>
  <si>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</si>
  <si>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</si>
  <si>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</si>
  <si>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</si>
  <si>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</si>
  <si>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</si>
  <si>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</si>
  <si>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</si>
  <si>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</si>
  <si>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</si>
  <si>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</si>
  <si>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</si>
  <si>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</si>
  <si>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</si>
  <si>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</si>
  <si>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</si>
  <si>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</si>
  <si>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</si>
  <si>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</si>
  <si>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</si>
  <si>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</si>
  <si>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</si>
  <si>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</si>
  <si>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</si>
  <si>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</si>
  <si>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</si>
  <si>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</si>
  <si>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</si>
  <si>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</si>
  <si>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</si>
  <si>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</si>
  <si>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</si>
  <si>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</si>
  <si>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</si>
  <si>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</si>
  <si>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収益的収支比率については、管渠整備中のため新規で企業債借入を行っており、多大な元利償還金が収益を圧迫し100％を割り込む要因となっている。
　経費回収率については、多大な元利償還金と水洗化率が低く十分な使用料が得られていないことが100％を割り込む要因となっている。
　汚水処理原価と施設利用料については、水洗化率が低いことが影響している。</t>
    <rPh sb="1" eb="4">
      <t>シュウエキテキ</t>
    </rPh>
    <rPh sb="4" eb="6">
      <t>シュウシ</t>
    </rPh>
    <rPh sb="6" eb="7">
      <t>ヒ</t>
    </rPh>
    <rPh sb="7" eb="8">
      <t>リツ</t>
    </rPh>
    <rPh sb="14" eb="16">
      <t>カンキョ</t>
    </rPh>
    <rPh sb="16" eb="18">
      <t>セイビ</t>
    </rPh>
    <rPh sb="18" eb="19">
      <t>チュウ</t>
    </rPh>
    <rPh sb="22" eb="24">
      <t>シンキ</t>
    </rPh>
    <rPh sb="25" eb="27">
      <t>キギョウ</t>
    </rPh>
    <rPh sb="27" eb="28">
      <t>サイ</t>
    </rPh>
    <rPh sb="28" eb="30">
      <t>カリイレ</t>
    </rPh>
    <rPh sb="31" eb="32">
      <t>オコナ</t>
    </rPh>
    <rPh sb="37" eb="39">
      <t>タダイ</t>
    </rPh>
    <rPh sb="40" eb="42">
      <t>ガンリ</t>
    </rPh>
    <rPh sb="42" eb="44">
      <t>ショウカン</t>
    </rPh>
    <rPh sb="44" eb="45">
      <t>キン</t>
    </rPh>
    <rPh sb="46" eb="48">
      <t>シュウエキ</t>
    </rPh>
    <rPh sb="49" eb="51">
      <t>アッパク</t>
    </rPh>
    <rPh sb="57" eb="58">
      <t>ワ</t>
    </rPh>
    <rPh sb="59" eb="60">
      <t>コ</t>
    </rPh>
    <rPh sb="61" eb="63">
      <t>ヨウイン</t>
    </rPh>
    <rPh sb="72" eb="74">
      <t>ケイヒ</t>
    </rPh>
    <rPh sb="74" eb="76">
      <t>カイシュウ</t>
    </rPh>
    <rPh sb="76" eb="77">
      <t>リツ</t>
    </rPh>
    <rPh sb="83" eb="85">
      <t>タダイ</t>
    </rPh>
    <rPh sb="86" eb="88">
      <t>ガンリ</t>
    </rPh>
    <rPh sb="88" eb="90">
      <t>ショウカン</t>
    </rPh>
    <rPh sb="90" eb="91">
      <t>キン</t>
    </rPh>
    <rPh sb="92" eb="95">
      <t>スイセンカ</t>
    </rPh>
    <rPh sb="95" eb="96">
      <t>リツ</t>
    </rPh>
    <rPh sb="97" eb="98">
      <t>ヒク</t>
    </rPh>
    <rPh sb="99" eb="101">
      <t>ジュウブン</t>
    </rPh>
    <rPh sb="102" eb="104">
      <t>シヨウ</t>
    </rPh>
    <rPh sb="104" eb="105">
      <t>リョウ</t>
    </rPh>
    <rPh sb="106" eb="107">
      <t>エ</t>
    </rPh>
    <rPh sb="121" eb="122">
      <t>ワ</t>
    </rPh>
    <rPh sb="123" eb="124">
      <t>コ</t>
    </rPh>
    <rPh sb="125" eb="127">
      <t>ヨウイン</t>
    </rPh>
    <rPh sb="136" eb="138">
      <t>オスイ</t>
    </rPh>
    <rPh sb="138" eb="140">
      <t>ショリ</t>
    </rPh>
    <rPh sb="140" eb="142">
      <t>ゲンカ</t>
    </rPh>
    <rPh sb="143" eb="145">
      <t>シセツ</t>
    </rPh>
    <rPh sb="145" eb="148">
      <t>リヨウリョウ</t>
    </rPh>
    <rPh sb="154" eb="157">
      <t>スイセンカ</t>
    </rPh>
    <rPh sb="157" eb="158">
      <t>リツ</t>
    </rPh>
    <rPh sb="159" eb="160">
      <t>ヒク</t>
    </rPh>
    <rPh sb="164" eb="166">
      <t>エイキョウ</t>
    </rPh>
    <phoneticPr fontId="4"/>
  </si>
  <si>
    <t>　整備された施設が現状では適切な水準の料金収入に結びついていないため、接続率向上のための未接続世帯に対する接続促進の通知等を行い使用料の増加を図る。
　維持管理費については、契約・購入方法・汚泥処理法など見直し費用の削減に努めるとともに、施設の計画的な点検、調査、更新を行いライフサイクルコストを最小化する取組みが必要となる。</t>
    <rPh sb="1" eb="3">
      <t>セイビ</t>
    </rPh>
    <rPh sb="6" eb="8">
      <t>シセツ</t>
    </rPh>
    <rPh sb="9" eb="11">
      <t>ゲンジョウ</t>
    </rPh>
    <rPh sb="13" eb="15">
      <t>テキセツ</t>
    </rPh>
    <rPh sb="16" eb="18">
      <t>スイジュン</t>
    </rPh>
    <rPh sb="19" eb="21">
      <t>リョウキン</t>
    </rPh>
    <rPh sb="21" eb="23">
      <t>シュウニュウ</t>
    </rPh>
    <rPh sb="24" eb="25">
      <t>ムス</t>
    </rPh>
    <rPh sb="35" eb="37">
      <t>セツゾク</t>
    </rPh>
    <rPh sb="37" eb="38">
      <t>リツ</t>
    </rPh>
    <rPh sb="38" eb="40">
      <t>コウジョウ</t>
    </rPh>
    <rPh sb="44" eb="47">
      <t>ミセツゾク</t>
    </rPh>
    <rPh sb="47" eb="49">
      <t>セタイ</t>
    </rPh>
    <rPh sb="50" eb="51">
      <t>タイ</t>
    </rPh>
    <rPh sb="53" eb="55">
      <t>セツゾク</t>
    </rPh>
    <rPh sb="55" eb="57">
      <t>ソクシン</t>
    </rPh>
    <rPh sb="58" eb="60">
      <t>ツウチ</t>
    </rPh>
    <rPh sb="60" eb="61">
      <t>トウ</t>
    </rPh>
    <rPh sb="62" eb="63">
      <t>オコナ</t>
    </rPh>
    <rPh sb="64" eb="66">
      <t>シヨウ</t>
    </rPh>
    <rPh sb="66" eb="67">
      <t>リョウ</t>
    </rPh>
    <rPh sb="68" eb="70">
      <t>ゾウカ</t>
    </rPh>
    <rPh sb="71" eb="72">
      <t>ハカ</t>
    </rPh>
    <rPh sb="76" eb="78">
      <t>イジ</t>
    </rPh>
    <rPh sb="78" eb="80">
      <t>カンリ</t>
    </rPh>
    <rPh sb="80" eb="81">
      <t>ヒ</t>
    </rPh>
    <rPh sb="87" eb="89">
      <t>ケイヤク</t>
    </rPh>
    <rPh sb="90" eb="92">
      <t>コウニュウ</t>
    </rPh>
    <rPh sb="92" eb="94">
      <t>ホウホウ</t>
    </rPh>
    <rPh sb="95" eb="97">
      <t>オデイ</t>
    </rPh>
    <rPh sb="97" eb="100">
      <t>ショリホウ</t>
    </rPh>
    <rPh sb="102" eb="104">
      <t>ミナオ</t>
    </rPh>
    <rPh sb="105" eb="107">
      <t>ヒヨウ</t>
    </rPh>
    <rPh sb="108" eb="110">
      <t>サクゲン</t>
    </rPh>
    <rPh sb="111" eb="112">
      <t>ツト</t>
    </rPh>
    <rPh sb="119" eb="121">
      <t>シセツ</t>
    </rPh>
    <rPh sb="122" eb="124">
      <t>ケイカク</t>
    </rPh>
    <rPh sb="124" eb="125">
      <t>テキ</t>
    </rPh>
    <rPh sb="126" eb="128">
      <t>テンケン</t>
    </rPh>
    <rPh sb="129" eb="131">
      <t>チョウサ</t>
    </rPh>
    <rPh sb="132" eb="134">
      <t>コウシン</t>
    </rPh>
    <rPh sb="135" eb="136">
      <t>オコナ</t>
    </rPh>
    <rPh sb="148" eb="151">
      <t>サイショウカ</t>
    </rPh>
    <rPh sb="153" eb="155">
      <t>トリク</t>
    </rPh>
    <rPh sb="157" eb="159">
      <t>ヒツヨウ</t>
    </rPh>
    <phoneticPr fontId="4"/>
  </si>
  <si>
    <t>　供用開始は平成14年度であり管渠の計画的な更新は行っていない。処理施設は長寿命化計画をもとに老朽化または耐用年数を迎える設備を順次更新していく。
　今後は施設全体の維持管理方針を定め、計画的な点検、調査、更新を行う必要がある。</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50">
      <t>ロウキュウカ</t>
    </rPh>
    <rPh sb="53" eb="55">
      <t>タイヨウ</t>
    </rPh>
    <rPh sb="55" eb="57">
      <t>ネンスウ</t>
    </rPh>
    <rPh sb="58" eb="59">
      <t>ムカ</t>
    </rPh>
    <rPh sb="61" eb="63">
      <t>セツビ</t>
    </rPh>
    <rPh sb="64" eb="66">
      <t>ジュンジ</t>
    </rPh>
    <rPh sb="66" eb="68">
      <t>コウシン</t>
    </rPh>
    <rPh sb="75" eb="77">
      <t>コンゴ</t>
    </rPh>
    <rPh sb="78" eb="80">
      <t>シセツ</t>
    </rPh>
    <rPh sb="80" eb="82">
      <t>ゼンタイ</t>
    </rPh>
    <rPh sb="83" eb="85">
      <t>イジ</t>
    </rPh>
    <rPh sb="85" eb="87">
      <t>カンリ</t>
    </rPh>
    <rPh sb="87" eb="89">
      <t>ホウシン</t>
    </rPh>
    <rPh sb="90" eb="91">
      <t>サダ</t>
    </rPh>
    <rPh sb="93" eb="96">
      <t>ケイカクテキ</t>
    </rPh>
    <rPh sb="97" eb="99">
      <t>テンケン</t>
    </rPh>
    <rPh sb="100" eb="102">
      <t>チョウサ</t>
    </rPh>
    <rPh sb="103" eb="105">
      <t>コウシン</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</si>
</sst>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4.51</c:v>
                </c:pt>
              </c:numCache>
            </c:numRef>
          </c:val>
        </c:ser>
        <c:dLbls>
          <c:showLegendKey val="0"/>
          <c:showVal val="0"/>
          <c:showCatName val="0"/>
          <c:showSerName val="0"/>
          <c:showPercent val="0"/>
          <c:showBubbleSize val="0"/>
        </c:dLbls>
        <c:gapWidth val="150"/>
        <c:axId val="605881136"/>
        <c:axId val="60588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605881136"/>
        <c:axId val="605881528"/>
      </c:lineChart>
      <c:dateAx>
        <c:axId val="605881136"/>
        <c:scaling>
          <c:orientation val="minMax"/>
        </c:scaling>
        <c:delete val="1"/>
        <c:axPos val="b"/>
        <c:numFmt formatCode="ge" sourceLinked="1"/>
        <c:majorTickMark val="none"/>
        <c:minorTickMark val="none"/>
        <c:tickLblPos val="none"/>
        <c:crossAx val="605881528"/>
        <c:crosses val="autoZero"/>
        <c:auto val="1"/>
        <c:lblOffset val="100"/>
        <c:baseTimeUnit val="years"/>
      </c:dateAx>
      <c:valAx>
        <c:axId val="6058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88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34.46</c:v>
                </c:pt>
                <c:pt idx="1">
                  <c:v>36.08</c:v>
                </c:pt>
                <c:pt idx="2">
                  <c:v>37.75</c:v>
                </c:pt>
                <c:pt idx="3">
                  <c:v>38.630000000000003</c:v>
                </c:pt>
                <c:pt idx="4">
                  <c:v>39.75</c:v>
                </c:pt>
              </c:numCache>
            </c:numRef>
          </c:val>
        </c:ser>
        <c:dLbls>
          <c:showLegendKey val="0"/>
          <c:showVal val="0"/>
          <c:showCatName val="0"/>
          <c:showSerName val="0"/>
          <c:showPercent val="0"/>
          <c:showBubbleSize val="0"/>
        </c:dLbls>
        <c:gapWidth val="150"/>
        <c:axId val="460094560"/>
        <c:axId val="46009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60094560"/>
        <c:axId val="460094952"/>
      </c:lineChart>
      <c:dateAx>
        <c:axId val="460094560"/>
        <c:scaling>
          <c:orientation val="minMax"/>
        </c:scaling>
        <c:delete val="1"/>
        <c:axPos val="b"/>
        <c:numFmt formatCode="ge" sourceLinked="1"/>
        <c:majorTickMark val="none"/>
        <c:minorTickMark val="none"/>
        <c:tickLblPos val="none"/>
        <c:crossAx val="460094952"/>
        <c:crosses val="autoZero"/>
        <c:auto val="1"/>
        <c:lblOffset val="100"/>
        <c:baseTimeUnit val="years"/>
      </c:dateAx>
      <c:valAx>
        <c:axId val="46009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65.63</c:v>
                </c:pt>
                <c:pt idx="1">
                  <c:v>68.150000000000006</c:v>
                </c:pt>
                <c:pt idx="2">
                  <c:v>70.64</c:v>
                </c:pt>
                <c:pt idx="3">
                  <c:v>67.650000000000006</c:v>
                </c:pt>
                <c:pt idx="4">
                  <c:v>71.67</c:v>
                </c:pt>
              </c:numCache>
            </c:numRef>
          </c:val>
        </c:ser>
        <c:dLbls>
          <c:showLegendKey val="0"/>
          <c:showVal val="0"/>
          <c:showCatName val="0"/>
          <c:showSerName val="0"/>
          <c:showPercent val="0"/>
          <c:showBubbleSize val="0"/>
        </c:dLbls>
        <c:gapWidth val="150"/>
        <c:axId val="461074232"/>
        <c:axId val="461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61074232"/>
        <c:axId val="461074624"/>
      </c:lineChart>
      <c:dateAx>
        <c:axId val="461074232"/>
        <c:scaling>
          <c:orientation val="minMax"/>
        </c:scaling>
        <c:delete val="1"/>
        <c:axPos val="b"/>
        <c:numFmt formatCode="ge" sourceLinked="1"/>
        <c:majorTickMark val="none"/>
        <c:minorTickMark val="none"/>
        <c:tickLblPos val="none"/>
        <c:crossAx val="461074624"/>
        <c:crosses val="autoZero"/>
        <c:auto val="1"/>
        <c:lblOffset val="100"/>
        <c:baseTimeUnit val="years"/>
      </c:dateAx>
      <c:valAx>
        <c:axId val="461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7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91.78</c:v>
                </c:pt>
                <c:pt idx="1">
                  <c:v>93.5</c:v>
                </c:pt>
                <c:pt idx="2">
                  <c:v>94.36</c:v>
                </c:pt>
                <c:pt idx="3">
                  <c:v>93.58</c:v>
                </c:pt>
                <c:pt idx="4">
                  <c:v>95.84</c:v>
                </c:pt>
              </c:numCache>
            </c:numRef>
          </c:val>
        </c:ser>
        <c:dLbls>
          <c:showLegendKey val="0"/>
          <c:showVal val="0"/>
          <c:showCatName val="0"/>
          <c:showSerName val="0"/>
          <c:showPercent val="0"/>
          <c:showBubbleSize val="0"/>
        </c:dLbls>
        <c:gapWidth val="150"/>
        <c:axId val="605882704"/>
        <c:axId val="60588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5882704"/>
        <c:axId val="605883096"/>
      </c:lineChart>
      <c:dateAx>
        <c:axId val="605882704"/>
        <c:scaling>
          <c:orientation val="minMax"/>
        </c:scaling>
        <c:delete val="1"/>
        <c:axPos val="b"/>
        <c:numFmt formatCode="ge" sourceLinked="1"/>
        <c:majorTickMark val="none"/>
        <c:minorTickMark val="none"/>
        <c:tickLblPos val="none"/>
        <c:crossAx val="605883096"/>
        <c:crosses val="autoZero"/>
        <c:auto val="1"/>
        <c:lblOffset val="100"/>
        <c:baseTimeUnit val="years"/>
      </c:dateAx>
      <c:valAx>
        <c:axId val="60588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88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458624"/>
        <c:axId val="46145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458624"/>
        <c:axId val="461459016"/>
      </c:lineChart>
      <c:dateAx>
        <c:axId val="461458624"/>
        <c:scaling>
          <c:orientation val="minMax"/>
        </c:scaling>
        <c:delete val="1"/>
        <c:axPos val="b"/>
        <c:numFmt formatCode="ge" sourceLinked="1"/>
        <c:majorTickMark val="none"/>
        <c:minorTickMark val="none"/>
        <c:tickLblPos val="none"/>
        <c:crossAx val="461459016"/>
        <c:crosses val="autoZero"/>
        <c:auto val="1"/>
        <c:lblOffset val="100"/>
        <c:baseTimeUnit val="years"/>
      </c:dateAx>
      <c:valAx>
        <c:axId val="46145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460192"/>
        <c:axId val="46146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460192"/>
        <c:axId val="461460584"/>
      </c:lineChart>
      <c:dateAx>
        <c:axId val="461460192"/>
        <c:scaling>
          <c:orientation val="minMax"/>
        </c:scaling>
        <c:delete val="1"/>
        <c:axPos val="b"/>
        <c:numFmt formatCode="ge" sourceLinked="1"/>
        <c:majorTickMark val="none"/>
        <c:minorTickMark val="none"/>
        <c:tickLblPos val="none"/>
        <c:crossAx val="461460584"/>
        <c:crosses val="autoZero"/>
        <c:auto val="1"/>
        <c:lblOffset val="100"/>
        <c:baseTimeUnit val="years"/>
      </c:dateAx>
      <c:valAx>
        <c:axId val="4614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461760"/>
        <c:axId val="46146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461760"/>
        <c:axId val="461462152"/>
      </c:lineChart>
      <c:dateAx>
        <c:axId val="461461760"/>
        <c:scaling>
          <c:orientation val="minMax"/>
        </c:scaling>
        <c:delete val="1"/>
        <c:axPos val="b"/>
        <c:numFmt formatCode="ge" sourceLinked="1"/>
        <c:majorTickMark val="none"/>
        <c:minorTickMark val="none"/>
        <c:tickLblPos val="none"/>
        <c:crossAx val="461462152"/>
        <c:crosses val="autoZero"/>
        <c:auto val="1"/>
        <c:lblOffset val="100"/>
        <c:baseTimeUnit val="years"/>
      </c:dateAx>
      <c:valAx>
        <c:axId val="46146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9702320"/>
        <c:axId val="5997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702320"/>
        <c:axId val="599702712"/>
      </c:lineChart>
      <c:dateAx>
        <c:axId val="599702320"/>
        <c:scaling>
          <c:orientation val="minMax"/>
        </c:scaling>
        <c:delete val="1"/>
        <c:axPos val="b"/>
        <c:numFmt formatCode="ge" sourceLinked="1"/>
        <c:majorTickMark val="none"/>
        <c:minorTickMark val="none"/>
        <c:tickLblPos val="none"/>
        <c:crossAx val="599702712"/>
        <c:crosses val="autoZero"/>
        <c:auto val="1"/>
        <c:lblOffset val="100"/>
        <c:baseTimeUnit val="years"/>
      </c:dateAx>
      <c:valAx>
        <c:axId val="59970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0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1849.03</c:v>
                </c:pt>
              </c:numCache>
            </c:numRef>
          </c:val>
        </c:ser>
        <c:dLbls>
          <c:showLegendKey val="0"/>
          <c:showVal val="0"/>
          <c:showCatName val="0"/>
          <c:showSerName val="0"/>
          <c:showPercent val="0"/>
          <c:showBubbleSize val="0"/>
        </c:dLbls>
        <c:gapWidth val="150"/>
        <c:axId val="599703888"/>
        <c:axId val="59970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99703888"/>
        <c:axId val="599704280"/>
      </c:lineChart>
      <c:dateAx>
        <c:axId val="599703888"/>
        <c:scaling>
          <c:orientation val="minMax"/>
        </c:scaling>
        <c:delete val="1"/>
        <c:axPos val="b"/>
        <c:numFmt formatCode="ge" sourceLinked="1"/>
        <c:majorTickMark val="none"/>
        <c:minorTickMark val="none"/>
        <c:tickLblPos val="none"/>
        <c:crossAx val="599704280"/>
        <c:crosses val="autoZero"/>
        <c:auto val="1"/>
        <c:lblOffset val="100"/>
        <c:baseTimeUnit val="years"/>
      </c:dateAx>
      <c:valAx>
        <c:axId val="5997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0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76.41</c:v>
                </c:pt>
                <c:pt idx="1">
                  <c:v>82.79</c:v>
                </c:pt>
                <c:pt idx="2">
                  <c:v>84.96</c:v>
                </c:pt>
                <c:pt idx="3">
                  <c:v>81.319999999999993</c:v>
                </c:pt>
                <c:pt idx="4">
                  <c:v>83.72</c:v>
                </c:pt>
              </c:numCache>
            </c:numRef>
          </c:val>
        </c:ser>
        <c:dLbls>
          <c:showLegendKey val="0"/>
          <c:showVal val="0"/>
          <c:showCatName val="0"/>
          <c:showSerName val="0"/>
          <c:showPercent val="0"/>
          <c:showBubbleSize val="0"/>
        </c:dLbls>
        <c:gapWidth val="150"/>
        <c:axId val="460091424"/>
        <c:axId val="46009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60091424"/>
        <c:axId val="460091816"/>
      </c:lineChart>
      <c:dateAx>
        <c:axId val="460091424"/>
        <c:scaling>
          <c:orientation val="minMax"/>
        </c:scaling>
        <c:delete val="1"/>
        <c:axPos val="b"/>
        <c:numFmt formatCode="ge" sourceLinked="1"/>
        <c:majorTickMark val="none"/>
        <c:minorTickMark val="none"/>
        <c:tickLblPos val="none"/>
        <c:crossAx val="460091816"/>
        <c:crosses val="autoZero"/>
        <c:auto val="1"/>
        <c:lblOffset val="100"/>
        <c:baseTimeUnit val="years"/>
      </c:dateAx>
      <c:valAx>
        <c:axId val="46009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216.8</c:v>
                </c:pt>
                <c:pt idx="1">
                  <c:v>211.29</c:v>
                </c:pt>
                <c:pt idx="2">
                  <c:v>206.7</c:v>
                </c:pt>
                <c:pt idx="3">
                  <c:v>225.21</c:v>
                </c:pt>
                <c:pt idx="4">
                  <c:v>221.97</c:v>
                </c:pt>
              </c:numCache>
            </c:numRef>
          </c:val>
        </c:ser>
        <c:dLbls>
          <c:showLegendKey val="0"/>
          <c:showVal val="0"/>
          <c:showCatName val="0"/>
          <c:showSerName val="0"/>
          <c:showPercent val="0"/>
          <c:showBubbleSize val="0"/>
        </c:dLbls>
        <c:gapWidth val="150"/>
        <c:axId val="460092992"/>
        <c:axId val="46009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60092992"/>
        <c:axId val="460093384"/>
      </c:lineChart>
      <c:dateAx>
        <c:axId val="460092992"/>
        <c:scaling>
          <c:orientation val="minMax"/>
        </c:scaling>
        <c:delete val="1"/>
        <c:axPos val="b"/>
        <c:numFmt formatCode="ge" sourceLinked="1"/>
        <c:majorTickMark val="none"/>
        <c:minorTickMark val="none"/>
        <c:tickLblPos val="none"/>
        <c:crossAx val="460093384"/>
        <c:crosses val="autoZero"/>
        <c:auto val="1"/>
        <c:lblOffset val="100"/>
        <c:baseTimeUnit val="years"/>
      </c:dateAx>
      <c:valAx>
        <c:axId val="46009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琴浦町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18174</v>
      </c>
      <c r="AM8" s="64"/>
      <c r="AN8" s="64"/>
      <c r="AO8" s="64"/>
      <c r="AP8" s="64"/>
      <c r="AQ8" s="64"/>
      <c r="AR8" s="64"/>
      <c r="AS8" s="64"/>
      <c r="AT8" s="63">
        <f>データ!S6</f>
        <v>139.97</v>
      </c>
      <c r="AU8" s="63"/>
      <c r="AV8" s="63"/>
      <c r="AW8" s="63"/>
      <c r="AX8" s="63"/>
      <c r="AY8" s="63"/>
      <c r="AZ8" s="63"/>
      <c r="BA8" s="63"/>
      <c r="BB8" s="63">
        <f>データ!T6</f>
        <v>129.84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28.27</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5104</v>
      </c>
      <c r="AM10" s="64"/>
      <c r="AN10" s="64"/>
      <c r="AO10" s="64"/>
      <c r="AP10" s="64"/>
      <c r="AQ10" s="64"/>
      <c r="AR10" s="64"/>
      <c r="AS10" s="64"/>
      <c r="AT10" s="63">
        <f>データ!V6</f>
        <v>2.21</v>
      </c>
      <c r="AU10" s="63"/>
      <c r="AV10" s="63"/>
      <c r="AW10" s="63"/>
      <c r="AX10" s="63"/>
      <c r="AY10" s="63"/>
      <c r="AZ10" s="63"/>
      <c r="BA10" s="63"/>
      <c r="BB10" s="63">
        <f>データ!W6</f>
        <v>2309.5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313718</v>
      </c>
      <c r="D6" s="31">
        <f t="shared" si="3"/>
        <v>47</v>
      </c>
      <c r="E6" s="31">
        <f t="shared" si="3"/>
        <v>17</v>
      </c>
      <c r="F6" s="31">
        <f t="shared" si="3"/>
        <v>4</v>
      </c>
      <c r="G6" s="31">
        <f t="shared" si="3"/>
        <v>0</v>
      </c>
      <c r="H6" s="31" t="str">
        <f t="shared" si="3"/>
        <v>鳥取県　琴浦町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28.27</v>
      </c>
      <c r="P6" s="32">
        <f t="shared" si="3"/>
        <v>100</v>
      </c>
      <c r="Q6" s="32">
        <f t="shared" si="3"/>
        <v>3780</v>
      </c>
      <c r="R6" s="32">
        <f t="shared" si="3"/>
        <v>18174</v>
      </c>
      <c r="S6" s="32">
        <f t="shared" si="3"/>
        <v>139.97</v>
      </c>
      <c r="T6" s="32">
        <f t="shared" si="3"/>
        <v>129.84</v>
      </c>
      <c r="U6" s="32">
        <f t="shared" si="3"/>
        <v>5104</v>
      </c>
      <c r="V6" s="32">
        <f t="shared" si="3"/>
        <v>2.21</v>
      </c>
      <c r="W6" s="32">
        <f t="shared" si="3"/>
        <v>2309.5</v>
      </c>
      <c r="X6" s="33">
        <f>IF(X7="",NA(),X7)</f>
        <v>91.78</v>
      </c>
      <c r="Y6" s="33">
        <f t="shared" ref="Y6:AG6" si="4">IF(Y7="",NA(),Y7)</f>
        <v>93.5</v>
      </c>
      <c r="Z6" s="33">
        <f t="shared" si="4"/>
        <v>94.36</v>
      </c>
      <c r="AA6" s="33">
        <f t="shared" si="4"/>
        <v>93.58</v>
      </c>
      <c r="AB6" s="33">
        <f t="shared" si="4"/>
        <v>95.84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1849.03</v>
      </c>
      <c r="BJ6" s="33">
        <f t="shared" si="7"/>
        <v>1835.56</v>
      </c>
      <c r="BK6" s="33">
        <f t="shared" si="7"/>
        <v>1716.82</v>
      </c>
      <c r="BL6" s="33">
        <f t="shared" si="7"/>
        <v>1554.05</v>
      </c>
      <c r="BM6" s="33">
        <f t="shared" si="7"/>
        <v>1671.86</v>
      </c>
      <c r="BN6" s="33">
        <f t="shared" si="7"/>
        <v>1673.47</v>
      </c>
      <c r="BO6" s="32" t="str">
        <f>IF(BO7="","",IF(BO7="-","【-】","【"&amp;SUBSTITUTE(TEXT(BO7,"#,##0.00"),"-","△")&amp;"】"))</f>
        <v>【1,457.06】</v>
      </c>
      <c r="BP6" s="33">
        <f>IF(BP7="",NA(),BP7)</f>
        <v>76.41</v>
      </c>
      <c r="BQ6" s="33">
        <f t="shared" ref="BQ6:BY6" si="8">IF(BQ7="",NA(),BQ7)</f>
        <v>82.79</v>
      </c>
      <c r="BR6" s="33">
        <f t="shared" si="8"/>
        <v>84.96</v>
      </c>
      <c r="BS6" s="33">
        <f t="shared" si="8"/>
        <v>81.319999999999993</v>
      </c>
      <c r="BT6" s="33">
        <f t="shared" si="8"/>
        <v>83.72</v>
      </c>
      <c r="BU6" s="33">
        <f t="shared" si="8"/>
        <v>52.89</v>
      </c>
      <c r="BV6" s="33">
        <f t="shared" si="8"/>
        <v>51.73</v>
      </c>
      <c r="BW6" s="33">
        <f t="shared" si="8"/>
        <v>53.01</v>
      </c>
      <c r="BX6" s="33">
        <f t="shared" si="8"/>
        <v>50.54</v>
      </c>
      <c r="BY6" s="33">
        <f t="shared" si="8"/>
        <v>49.22</v>
      </c>
      <c r="BZ6" s="32" t="str">
        <f>IF(BZ7="","",IF(BZ7="-","【-】","【"&amp;SUBSTITUTE(TEXT(BZ7,"#,##0.00"),"-","△")&amp;"】"))</f>
        <v>【64.73】</v>
      </c>
      <c r="CA6" s="33">
        <f>IF(CA7="",NA(),CA7)</f>
        <v>216.8</v>
      </c>
      <c r="CB6" s="33">
        <f t="shared" ref="CB6:CJ6" si="9">IF(CB7="",NA(),CB7)</f>
        <v>211.29</v>
      </c>
      <c r="CC6" s="33">
        <f t="shared" si="9"/>
        <v>206.7</v>
      </c>
      <c r="CD6" s="33">
        <f t="shared" si="9"/>
        <v>225.21</v>
      </c>
      <c r="CE6" s="33">
        <f t="shared" si="9"/>
        <v>221.97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34.46</v>
      </c>
      <c r="CM6" s="33">
        <f t="shared" ref="CM6:CU6" si="10">IF(CM7="",NA(),CM7)</f>
        <v>36.08</v>
      </c>
      <c r="CN6" s="33">
        <f t="shared" si="10"/>
        <v>37.75</v>
      </c>
      <c r="CO6" s="33">
        <f t="shared" si="10"/>
        <v>38.630000000000003</v>
      </c>
      <c r="CP6" s="33">
        <f t="shared" si="10"/>
        <v>39.75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65.63</v>
      </c>
      <c r="CX6" s="33">
        <f t="shared" ref="CX6:DF6" si="11">IF(CX7="",NA(),CX7)</f>
        <v>68.150000000000006</v>
      </c>
      <c r="CY6" s="33">
        <f t="shared" si="11"/>
        <v>70.64</v>
      </c>
      <c r="CZ6" s="33">
        <f t="shared" si="11"/>
        <v>67.650000000000006</v>
      </c>
      <c r="DA6" s="33">
        <f t="shared" si="11"/>
        <v>71.67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4.51</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x14ac:dyDescent="0.15">
      <c r="A7" s="26"/>
      <c r="B7" s="35">
        <v>2015</v>
      </c>
      <c r="C7" s="35">
        <v>313718</v>
      </c>
      <c r="D7" s="35">
        <v>47</v>
      </c>
      <c r="E7" s="35">
        <v>17</v>
      </c>
      <c r="F7" s="35">
        <v>4</v>
      </c>
      <c r="G7" s="35">
        <v>0</v>
      </c>
      <c r="H7" s="35" t="s">
        <v>96</v>
      </c>
      <c r="I7" s="35" t="s">
        <v>97</v>
      </c>
      <c r="J7" s="35" t="s">
        <v>98</v>
      </c>
      <c r="K7" s="35" t="s">
        <v>99</v>
      </c>
      <c r="L7" s="35" t="s">
        <v>100</v>
      </c>
      <c r="M7" s="36" t="s">
        <v>101</v>
      </c>
      <c r="N7" s="36" t="s">
        <v>102</v>
      </c>
      <c r="O7" s="36">
        <v>28.27</v>
      </c>
      <c r="P7" s="36">
        <v>100</v>
      </c>
      <c r="Q7" s="36">
        <v>3780</v>
      </c>
      <c r="R7" s="36">
        <v>18174</v>
      </c>
      <c r="S7" s="36">
        <v>139.97</v>
      </c>
      <c r="T7" s="36">
        <v>129.84</v>
      </c>
      <c r="U7" s="36">
        <v>5104</v>
      </c>
      <c r="V7" s="36">
        <v>2.21</v>
      </c>
      <c r="W7" s="36">
        <v>2309.5</v>
      </c>
      <c r="X7" s="36">
        <v>91.78</v>
      </c>
      <c r="Y7" s="36">
        <v>93.5</v>
      </c>
      <c r="Z7" s="36">
        <v>94.36</v>
      </c>
      <c r="AA7" s="36">
        <v>93.58</v>
      </c>
      <c r="AB7" s="36">
        <v>95.84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1849.03</v>
      </c>
      <c r="BJ7" s="36">
        <v>1835.56</v>
      </c>
      <c r="BK7" s="36">
        <v>1716.82</v>
      </c>
      <c r="BL7" s="36">
        <v>1554.05</v>
      </c>
      <c r="BM7" s="36">
        <v>1671.86</v>
      </c>
      <c r="BN7" s="36">
        <v>1673.47</v>
      </c>
      <c r="BO7" s="36">
        <v>1457.06</v>
      </c>
      <c r="BP7" s="36">
        <v>76.41</v>
      </c>
      <c r="BQ7" s="36">
        <v>82.79</v>
      </c>
      <c r="BR7" s="36">
        <v>84.96</v>
      </c>
      <c r="BS7" s="36">
        <v>81.319999999999993</v>
      </c>
      <c r="BT7" s="36">
        <v>83.72</v>
      </c>
      <c r="BU7" s="36">
        <v>52.89</v>
      </c>
      <c r="BV7" s="36">
        <v>51.73</v>
      </c>
      <c r="BW7" s="36">
        <v>53.01</v>
      </c>
      <c r="BX7" s="36">
        <v>50.54</v>
      </c>
      <c r="BY7" s="36">
        <v>49.22</v>
      </c>
      <c r="BZ7" s="36">
        <v>64.73</v>
      </c>
      <c r="CA7" s="36">
        <v>216.8</v>
      </c>
      <c r="CB7" s="36">
        <v>211.29</v>
      </c>
      <c r="CC7" s="36">
        <v>206.7</v>
      </c>
      <c r="CD7" s="36">
        <v>225.21</v>
      </c>
      <c r="CE7" s="36">
        <v>221.97</v>
      </c>
      <c r="CF7" s="36">
        <v>300.52</v>
      </c>
      <c r="CG7" s="36">
        <v>310.47000000000003</v>
      </c>
      <c r="CH7" s="36">
        <v>299.39</v>
      </c>
      <c r="CI7" s="36">
        <v>320.36</v>
      </c>
      <c r="CJ7" s="36">
        <v>332.02</v>
      </c>
      <c r="CK7" s="36">
        <v>250.25</v>
      </c>
      <c r="CL7" s="36">
        <v>34.46</v>
      </c>
      <c r="CM7" s="36">
        <v>36.08</v>
      </c>
      <c r="CN7" s="36">
        <v>37.75</v>
      </c>
      <c r="CO7" s="36">
        <v>38.630000000000003</v>
      </c>
      <c r="CP7" s="36">
        <v>39.75</v>
      </c>
      <c r="CQ7" s="36">
        <v>36.799999999999997</v>
      </c>
      <c r="CR7" s="36">
        <v>36.67</v>
      </c>
      <c r="CS7" s="36">
        <v>36.200000000000003</v>
      </c>
      <c r="CT7" s="36">
        <v>34.74</v>
      </c>
      <c r="CU7" s="36">
        <v>36.65</v>
      </c>
      <c r="CV7" s="36">
        <v>40.31</v>
      </c>
      <c r="CW7" s="36">
        <v>65.63</v>
      </c>
      <c r="CX7" s="36">
        <v>68.150000000000006</v>
      </c>
      <c r="CY7" s="36">
        <v>70.64</v>
      </c>
      <c r="CZ7" s="36">
        <v>67.650000000000006</v>
      </c>
      <c r="DA7" s="36">
        <v>71.67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4.51</v>
      </c>
      <c r="EI7" s="36">
        <v>0.05</v>
      </c>
      <c r="EJ7" s="36">
        <v>0.05</v>
      </c>
      <c r="EK7" s="36">
        <v>7.0000000000000007E-2</v>
      </c>
      <c r="EL7" s="36">
        <v>0.08</v>
      </c>
      <c r="EM7" s="36">
        <v>0.26</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2017-02-16T00:29:38Z</cp:lastPrinted>
  <dcterms:created xsi:type="dcterms:W3CDTF">2017-02-08T03:03:20Z</dcterms:created>
  <dcterms:modified xsi:type="dcterms:W3CDTF">2017-02-22T07:39:24Z</dcterms:modified>
  <cp:category/>
</cp:coreProperties>
</file>