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AT8" i="4" s="1"/>
  <c r="R6" i="5"/>
  <c r="AL8" i="4" s="1"/>
  <c r="Q6" i="5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D10" i="4"/>
  <c r="W10" i="4"/>
  <c r="BB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<sst xmlns="http://schemas.openxmlformats.org/spreadsheetml/2006/main" count="221" uniqueCount="111">
  <si>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</si>
  <si>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</si>
  <si>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</si>
  <si>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</si>
  <si>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</si>
  <si>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</si>
  <si>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</si>
  <si>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</si>
  <si>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</si>
  <si>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</si>
  <si>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</si>
  <si>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</si>
  <si>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</si>
  <si>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</si>
  <si>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</si>
  <si>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</si>
  <si>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</si>
  <si>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</si>
  <si>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</si>
  <si>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</si>
  <si>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</si>
  <si>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</si>
  <si>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</si>
  <si>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</si>
  <si>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</si>
  <si>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</si>
  <si>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</si>
  <si>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</si>
  <si>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</si>
  <si>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</si>
  <si>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</si>
  <si>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</si>
  <si>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</si>
  <si>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</si>
  <si>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</si>
  <si>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</si>
  <si>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</si>
  <si>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</si>
  <si>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</si>
  <si>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</si>
  <si>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</si>
  <si>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</si>
  <si>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</si>
  <si>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</si>
  <si>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</si>
  <si>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</si>
  <si>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</si>
  <si>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</si>
  <si>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</si>
  <si>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</si>
  <si>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</si>
  <si>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</si>
  <si>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</si>
  <si>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</si>
  <si>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</si>
  <si>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</si>
  <si>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</si>
  <si>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</si>
  <si>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</si>
  <si>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</si>
  <si>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</si>
  <si>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</si>
  <si>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</si>
  <si>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</si>
  <si>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</si>
  <si>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</si>
  <si>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</si>
  <si>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</si>
  <si>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</si>
  <si>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</si>
  <si>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</si>
  <si>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</si>
  <si>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</si>
  <si>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</si>
  <si>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</si>
  <si>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</si>
  <si>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</si>
  <si>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</si>
  <si>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</si>
  <si>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</si>
  <si>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</si>
  <si>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</si>
  <si>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</si>
  <si>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</si>
  <si>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</si>
  <si>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</si>
  <si>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</si>
  <si>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</si>
  <si>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</si>
  <si>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</si>
  <si>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</si>
  <si>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</si>
  <si>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</si>
  <si>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</si>
  <si>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</si>
  <si>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</si>
  <si>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</si>
  <si>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</si>
  <si>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</si>
  <si>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</si>
  <si>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</si>
  <si>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</si>
  <si>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</si>
  <si>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</si>
  <si>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</si>
  <si>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</si>
  <si>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</si>
  <si>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</si>
  <si>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現在、老朽化の現状はない。
　しかし、今後、水処理施設設備及び管渠の老朽化により、改修の必要が生じるものと考えられる。</t>
    <rPh sb="1" eb="3">
      <t>ゲンザイ</t>
    </rPh>
    <rPh sb="4" eb="6">
      <t>ロウキュウ</t>
    </rPh>
    <rPh sb="6" eb="7">
      <t>カ</t>
    </rPh>
    <rPh sb="8" eb="10">
      <t>ゲンジョウ</t>
    </rPh>
    <rPh sb="20" eb="22">
      <t>コンゴ</t>
    </rPh>
    <rPh sb="23" eb="24">
      <t>ミズ</t>
    </rPh>
    <rPh sb="24" eb="26">
      <t>ショリ</t>
    </rPh>
    <rPh sb="26" eb="28">
      <t>シセツ</t>
    </rPh>
    <rPh sb="28" eb="30">
      <t>セツビ</t>
    </rPh>
    <rPh sb="30" eb="31">
      <t>オヨ</t>
    </rPh>
    <rPh sb="32" eb="34">
      <t>カンキョ</t>
    </rPh>
    <rPh sb="35" eb="37">
      <t>ロウキュウ</t>
    </rPh>
    <rPh sb="42" eb="44">
      <t>カイシュウ</t>
    </rPh>
    <rPh sb="45" eb="47">
      <t>ヒツヨウ</t>
    </rPh>
    <rPh sb="48" eb="49">
      <t>ショウ</t>
    </rPh>
    <rPh sb="54" eb="55">
      <t>カンガ</t>
    </rPh>
    <phoneticPr fontId="4"/>
  </si>
  <si>
    <t>　今後、老朽化する処理場・管渠などの更新を控えており、より一層の経営の健全化・効率性のためには、他の下水道３事業を含めた料金体系の見直しが必要である。
　また、地理的状況により、他の下水道３事業との統合化は極めて困難であるので、広域化の検討をする。
　さらには、契約・購入方法などを見直し、費用の削減に努める。</t>
    <rPh sb="9" eb="11">
      <t>ショリ</t>
    </rPh>
    <rPh sb="11" eb="12">
      <t>ジョウ</t>
    </rPh>
    <rPh sb="13" eb="15">
      <t>カンキョ</t>
    </rPh>
    <rPh sb="80" eb="83">
      <t>チリテキ</t>
    </rPh>
    <rPh sb="83" eb="85">
      <t>ジョウキョウ</t>
    </rPh>
    <rPh sb="89" eb="90">
      <t>タ</t>
    </rPh>
    <rPh sb="95" eb="97">
      <t>ジギョウ</t>
    </rPh>
    <rPh sb="103" eb="104">
      <t>キワ</t>
    </rPh>
    <rPh sb="106" eb="108">
      <t>コンナン</t>
    </rPh>
    <rPh sb="114" eb="117">
      <t>コウイキカ</t>
    </rPh>
    <rPh sb="118" eb="120">
      <t>ケントウ</t>
    </rPh>
    <phoneticPr fontId="4"/>
  </si>
  <si>
    <t xml:space="preserve">　整備が完成しており、維持管理が業務の主体となっている。
　収益的収支比率は減少、企業債残高対事業規模比率は減少ぎみであったが、H27年度は起債をしたので、増加することとなった。
　経費回収率は減少、汚水処理原価は増加、施設利用率は据置、水洗率は以前より100％である。
　汚水処理原価は、処理区域内人口が少ないことにより有収水量が少ないので、平均と比べ高い値で推移しています。
</t>
    <rPh sb="30" eb="33">
      <t>シュウエキテキ</t>
    </rPh>
    <rPh sb="33" eb="35">
      <t>シュウシ</t>
    </rPh>
    <rPh sb="35" eb="37">
      <t>ヒリツ</t>
    </rPh>
    <rPh sb="38" eb="40">
      <t>ゲンショウ</t>
    </rPh>
    <rPh sb="91" eb="93">
      <t>ケイヒ</t>
    </rPh>
    <rPh sb="93" eb="95">
      <t>カイシュウ</t>
    </rPh>
    <rPh sb="95" eb="96">
      <t>リツ</t>
    </rPh>
    <rPh sb="97" eb="99">
      <t>ゲンショウ</t>
    </rPh>
    <rPh sb="100" eb="102">
      <t>オスイ</t>
    </rPh>
    <rPh sb="102" eb="104">
      <t>ショリ</t>
    </rPh>
    <rPh sb="104" eb="106">
      <t>ゲンカ</t>
    </rPh>
    <rPh sb="107" eb="109">
      <t>ゾウカ</t>
    </rPh>
    <rPh sb="110" eb="112">
      <t>シセツ</t>
    </rPh>
    <rPh sb="112" eb="115">
      <t>リヨウリツ</t>
    </rPh>
    <rPh sb="116" eb="118">
      <t>スエオキ</t>
    </rPh>
    <rPh sb="119" eb="121">
      <t>スイセン</t>
    </rPh>
    <rPh sb="121" eb="122">
      <t>リツ</t>
    </rPh>
    <rPh sb="123" eb="125">
      <t>イゼン</t>
    </rPh>
    <rPh sb="145" eb="147">
      <t>ショリ</t>
    </rPh>
    <rPh sb="147" eb="149">
      <t>クイキ</t>
    </rPh>
    <rPh sb="149" eb="150">
      <t>ナイ</t>
    </rPh>
    <rPh sb="150" eb="152">
      <t>ジンコウ</t>
    </rPh>
    <rPh sb="153" eb="154">
      <t>スク</t>
    </rPh>
    <rPh sb="161" eb="163">
      <t>ユウシュウ</t>
    </rPh>
    <rPh sb="163" eb="165">
      <t>スイリョウ</t>
    </rPh>
    <rPh sb="166" eb="167">
      <t>スク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</si>
</sst>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81472"/>
        <c:axId val="16148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81472"/>
        <c:axId val="161483392"/>
      </c:lineChart>
      <c:dateAx>
        <c:axId val="16148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483392"/>
        <c:crosses val="autoZero"/>
        <c:auto val="1"/>
        <c:lblOffset val="100"/>
        <c:baseTimeUnit val="years"/>
      </c:dateAx>
      <c:valAx>
        <c:axId val="16148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48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37.5</c:v>
                </c:pt>
                <c:pt idx="4">
                  <c:v>37.5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2128"/>
        <c:axId val="4011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39.119999999999997</c:v>
                </c:pt>
                <c:pt idx="2">
                  <c:v>41.24</c:v>
                </c:pt>
                <c:pt idx="3">
                  <c:v>43.1</c:v>
                </c:pt>
                <c:pt idx="4">
                  <c:v>34.92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2128"/>
        <c:axId val="40114048"/>
      </c:lineChart>
      <c:dateAx>
        <c:axId val="4011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14048"/>
        <c:crosses val="autoZero"/>
        <c:auto val="1"/>
        <c:lblOffset val="100"/>
        <c:baseTimeUnit val="years"/>
      </c:dateAx>
      <c:valAx>
        <c:axId val="4011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1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27872"/>
        <c:axId val="4013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87.79</c:v>
                </c:pt>
                <c:pt idx="2">
                  <c:v>88.34</c:v>
                </c:pt>
                <c:pt idx="3">
                  <c:v>88.02</c:v>
                </c:pt>
                <c:pt idx="4">
                  <c:v>88.64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27872"/>
        <c:axId val="40138240"/>
      </c:lineChart>
      <c:dateAx>
        <c:axId val="401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38240"/>
        <c:crosses val="autoZero"/>
        <c:auto val="1"/>
        <c:lblOffset val="100"/>
        <c:baseTimeUnit val="years"/>
      </c:dateAx>
      <c:valAx>
        <c:axId val="4013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42.33</c:v>
                </c:pt>
                <c:pt idx="1">
                  <c:v>39.53</c:v>
                </c:pt>
                <c:pt idx="2">
                  <c:v>53.46</c:v>
                </c:pt>
                <c:pt idx="3">
                  <c:v>47.6</c:v>
                </c:pt>
                <c:pt idx="4">
                  <c:v>37.07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97920"/>
        <c:axId val="1721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7920"/>
        <c:axId val="172156032"/>
      </c:lineChart>
      <c:dateAx>
        <c:axId val="17209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56032"/>
        <c:crosses val="autoZero"/>
        <c:auto val="1"/>
        <c:lblOffset val="100"/>
        <c:baseTimeUnit val="years"/>
      </c:dateAx>
      <c:valAx>
        <c:axId val="1721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09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86560"/>
        <c:axId val="1740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86560"/>
        <c:axId val="174051712"/>
      </c:lineChart>
      <c:dateAx>
        <c:axId val="17238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51712"/>
        <c:crosses val="autoZero"/>
        <c:auto val="1"/>
        <c:lblOffset val="100"/>
        <c:baseTimeUnit val="years"/>
      </c:dateAx>
      <c:valAx>
        <c:axId val="1740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8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1264"/>
        <c:axId val="395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51264"/>
        <c:axId val="39518976"/>
      </c:lineChart>
      <c:dateAx>
        <c:axId val="3945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18976"/>
        <c:crosses val="autoZero"/>
        <c:auto val="1"/>
        <c:lblOffset val="100"/>
        <c:baseTimeUnit val="years"/>
      </c:dateAx>
      <c:valAx>
        <c:axId val="395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5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6896"/>
        <c:axId val="3954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6896"/>
        <c:axId val="39543168"/>
      </c:lineChart>
      <c:dateAx>
        <c:axId val="3953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43168"/>
        <c:crosses val="autoZero"/>
        <c:auto val="1"/>
        <c:lblOffset val="100"/>
        <c:baseTimeUnit val="years"/>
      </c:dateAx>
      <c:valAx>
        <c:axId val="3954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3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3280"/>
        <c:axId val="3955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3280"/>
        <c:axId val="39555456"/>
      </c:lineChart>
      <c:dateAx>
        <c:axId val="3955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55456"/>
        <c:crosses val="autoZero"/>
        <c:auto val="1"/>
        <c:lblOffset val="100"/>
        <c:baseTimeUnit val="years"/>
      </c:dateAx>
      <c:valAx>
        <c:axId val="3955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7224.56</c:v>
                </c:pt>
                <c:pt idx="1">
                  <c:v>9770.23</c:v>
                </c:pt>
                <c:pt idx="2">
                  <c:v>9643.65</c:v>
                </c:pt>
                <c:pt idx="3">
                  <c:v>7840.46</c:v>
                </c:pt>
                <c:pt idx="4">
                  <c:v>11682.57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184"/>
        <c:axId val="3957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2988.96</c:v>
                </c:pt>
                <c:pt idx="1">
                  <c:v>3055.24</c:v>
                </c:pt>
                <c:pt idx="2">
                  <c:v>2574.4699999999998</c:v>
                </c:pt>
                <c:pt idx="3">
                  <c:v>2784</c:v>
                </c:pt>
                <c:pt idx="4">
                  <c:v>2464.06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5184"/>
        <c:axId val="39579648"/>
      </c:lineChart>
      <c:dateAx>
        <c:axId val="395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79648"/>
        <c:crosses val="autoZero"/>
        <c:auto val="1"/>
        <c:lblOffset val="100"/>
        <c:baseTimeUnit val="years"/>
      </c:dateAx>
      <c:valAx>
        <c:axId val="3957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10.63</c:v>
                </c:pt>
                <c:pt idx="1">
                  <c:v>10.68</c:v>
                </c:pt>
                <c:pt idx="2">
                  <c:v>10.53</c:v>
                </c:pt>
                <c:pt idx="3">
                  <c:v>19.170000000000002</c:v>
                </c:pt>
                <c:pt idx="4">
                  <c:v>14.18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8128"/>
        <c:axId val="400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29.25</c:v>
                </c:pt>
                <c:pt idx="2">
                  <c:v>31.04</c:v>
                </c:pt>
                <c:pt idx="3">
                  <c:v>29.21</c:v>
                </c:pt>
                <c:pt idx="4">
                  <c:v>32.909999999999997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8128"/>
        <c:axId val="40050048"/>
      </c:lineChart>
      <c:dateAx>
        <c:axId val="4004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50048"/>
        <c:crosses val="autoZero"/>
        <c:auto val="1"/>
        <c:lblOffset val="100"/>
        <c:baseTimeUnit val="years"/>
      </c:dateAx>
      <c:valAx>
        <c:axId val="400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4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1751.65</c:v>
                </c:pt>
                <c:pt idx="1">
                  <c:v>1780.8</c:v>
                </c:pt>
                <c:pt idx="2">
                  <c:v>1716.2</c:v>
                </c:pt>
                <c:pt idx="3">
                  <c:v>1088.3599999999999</c:v>
                </c:pt>
                <c:pt idx="4">
                  <c:v>1382.15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79744"/>
        <c:axId val="4008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663.6</c:v>
                </c:pt>
                <c:pt idx="1">
                  <c:v>622.30999999999995</c:v>
                </c:pt>
                <c:pt idx="2">
                  <c:v>589.39</c:v>
                </c:pt>
                <c:pt idx="3">
                  <c:v>620.01</c:v>
                </c:pt>
                <c:pt idx="4">
                  <c:v>561.54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9744"/>
        <c:axId val="40081664"/>
      </c:lineChart>
      <c:dateAx>
        <c:axId val="4007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81664"/>
        <c:crosses val="autoZero"/>
        <c:auto val="1"/>
        <c:lblOffset val="100"/>
        <c:baseTimeUnit val="years"/>
      </c:dateAx>
      <c:valAx>
        <c:axId val="4008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7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【2,685.08】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23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鳥取県　湯梨浜町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小規模集合排水処理</v>
      </c>
      <c r="Q8" s="70"/>
      <c r="R8" s="70"/>
      <c r="S8" s="70"/>
      <c r="T8" s="70"/>
      <c r="U8" s="70"/>
      <c r="V8" s="70"/>
      <c r="W8" s="70" t="str">
        <f>データ!L6</f>
        <v>I2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17250</v>
      </c>
      <c r="AM8" s="64"/>
      <c r="AN8" s="64"/>
      <c r="AO8" s="64"/>
      <c r="AP8" s="64"/>
      <c r="AQ8" s="64"/>
      <c r="AR8" s="64"/>
      <c r="AS8" s="64"/>
      <c r="AT8" s="63">
        <f>データ!S6</f>
        <v>77.94</v>
      </c>
      <c r="AU8" s="63"/>
      <c r="AV8" s="63"/>
      <c r="AW8" s="63"/>
      <c r="AX8" s="63"/>
      <c r="AY8" s="63"/>
      <c r="AZ8" s="63"/>
      <c r="BA8" s="63"/>
      <c r="BB8" s="63">
        <f>データ!T6</f>
        <v>221.32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0.22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3295</v>
      </c>
      <c r="AE10" s="64"/>
      <c r="AF10" s="64"/>
      <c r="AG10" s="64"/>
      <c r="AH10" s="64"/>
      <c r="AI10" s="64"/>
      <c r="AJ10" s="64"/>
      <c r="AK10" s="2"/>
      <c r="AL10" s="64">
        <f>データ!U6</f>
        <v>37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3700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0.22</v>
      </c>
      <c r="P6" s="32">
        <f t="shared" si="3"/>
        <v>100</v>
      </c>
      <c r="Q6" s="32">
        <f t="shared" si="3"/>
        <v>3295</v>
      </c>
      <c r="R6" s="32">
        <f t="shared" si="3"/>
        <v>17250</v>
      </c>
      <c r="S6" s="32">
        <f t="shared" si="3"/>
        <v>77.94</v>
      </c>
      <c r="T6" s="32">
        <f t="shared" si="3"/>
        <v>221.32</v>
      </c>
      <c r="U6" s="32">
        <f t="shared" si="3"/>
        <v>37</v>
      </c>
      <c r="V6" s="32">
        <f t="shared" si="3"/>
        <v>0.01</v>
      </c>
      <c r="W6" s="32">
        <f t="shared" si="3"/>
        <v>3700</v>
      </c>
      <c r="X6" s="33">
        <f>IF(X7="",NA(),X7)</f>
        <v>42.33</v>
      </c>
      <c r="Y6" s="33">
        <f t="shared" ref="Y6:AG6" si="4">IF(Y7="",NA(),Y7)</f>
        <v>39.53</v>
      </c>
      <c r="Z6" s="33">
        <f t="shared" si="4"/>
        <v>53.46</v>
      </c>
      <c r="AA6" s="33">
        <f t="shared" si="4"/>
        <v>47.6</v>
      </c>
      <c r="AB6" s="33">
        <f t="shared" si="4"/>
        <v>37.07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7224.56</v>
      </c>
      <c r="BF6" s="33">
        <f t="shared" ref="BF6:BN6" si="7">IF(BF7="",NA(),BF7)</f>
        <v>9770.23</v>
      </c>
      <c r="BG6" s="33">
        <f t="shared" si="7"/>
        <v>9643.65</v>
      </c>
      <c r="BH6" s="33">
        <f t="shared" si="7"/>
        <v>7840.46</v>
      </c>
      <c r="BI6" s="33">
        <f t="shared" si="7"/>
        <v>11682.57</v>
      </c>
      <c r="BJ6" s="33">
        <f t="shared" si="7"/>
        <v>2988.96</v>
      </c>
      <c r="BK6" s="33">
        <f t="shared" si="7"/>
        <v>3055.24</v>
      </c>
      <c r="BL6" s="33">
        <f t="shared" si="7"/>
        <v>2574.4699999999998</v>
      </c>
      <c r="BM6" s="33">
        <f t="shared" si="7"/>
        <v>2784</v>
      </c>
      <c r="BN6" s="33">
        <f t="shared" si="7"/>
        <v>2464.06</v>
      </c>
      <c r="BO6" s="32" t="str">
        <f>IF(BO7="","",IF(BO7="-","【-】","【"&amp;SUBSTITUTE(TEXT(BO7,"#,##0.00"),"-","△")&amp;"】"))</f>
        <v>【2,685.08】</v>
      </c>
      <c r="BP6" s="33">
        <f>IF(BP7="",NA(),BP7)</f>
        <v>10.63</v>
      </c>
      <c r="BQ6" s="33">
        <f t="shared" ref="BQ6:BY6" si="8">IF(BQ7="",NA(),BQ7)</f>
        <v>10.68</v>
      </c>
      <c r="BR6" s="33">
        <f t="shared" si="8"/>
        <v>10.53</v>
      </c>
      <c r="BS6" s="33">
        <f t="shared" si="8"/>
        <v>19.170000000000002</v>
      </c>
      <c r="BT6" s="33">
        <f t="shared" si="8"/>
        <v>14.18</v>
      </c>
      <c r="BU6" s="33">
        <f t="shared" si="8"/>
        <v>26.99</v>
      </c>
      <c r="BV6" s="33">
        <f t="shared" si="8"/>
        <v>29.25</v>
      </c>
      <c r="BW6" s="33">
        <f t="shared" si="8"/>
        <v>31.04</v>
      </c>
      <c r="BX6" s="33">
        <f t="shared" si="8"/>
        <v>29.21</v>
      </c>
      <c r="BY6" s="33">
        <f t="shared" si="8"/>
        <v>32.909999999999997</v>
      </c>
      <c r="BZ6" s="32" t="str">
        <f>IF(BZ7="","",IF(BZ7="-","【-】","【"&amp;SUBSTITUTE(TEXT(BZ7,"#,##0.00"),"-","△")&amp;"】"))</f>
        <v>【30.63】</v>
      </c>
      <c r="CA6" s="33">
        <f>IF(CA7="",NA(),CA7)</f>
        <v>1751.65</v>
      </c>
      <c r="CB6" s="33">
        <f t="shared" ref="CB6:CJ6" si="9">IF(CB7="",NA(),CB7)</f>
        <v>1780.8</v>
      </c>
      <c r="CC6" s="33">
        <f t="shared" si="9"/>
        <v>1716.2</v>
      </c>
      <c r="CD6" s="33">
        <f t="shared" si="9"/>
        <v>1088.3599999999999</v>
      </c>
      <c r="CE6" s="33">
        <f t="shared" si="9"/>
        <v>1382.15</v>
      </c>
      <c r="CF6" s="33">
        <f t="shared" si="9"/>
        <v>663.6</v>
      </c>
      <c r="CG6" s="33">
        <f t="shared" si="9"/>
        <v>622.30999999999995</v>
      </c>
      <c r="CH6" s="33">
        <f t="shared" si="9"/>
        <v>589.39</v>
      </c>
      <c r="CI6" s="33">
        <f t="shared" si="9"/>
        <v>620.01</v>
      </c>
      <c r="CJ6" s="33">
        <f t="shared" si="9"/>
        <v>561.54</v>
      </c>
      <c r="CK6" s="32" t="str">
        <f>IF(CK7="","",IF(CK7="-","【-】","【"&amp;SUBSTITUTE(TEXT(CK7,"#,##0.00"),"-","△")&amp;"】"))</f>
        <v>【600.63】</v>
      </c>
      <c r="CL6" s="33">
        <f>IF(CL7="",NA(),CL7)</f>
        <v>12.5</v>
      </c>
      <c r="CM6" s="33">
        <f t="shared" ref="CM6:CU6" si="10">IF(CM7="",NA(),CM7)</f>
        <v>12.5</v>
      </c>
      <c r="CN6" s="33">
        <f t="shared" si="10"/>
        <v>12.5</v>
      </c>
      <c r="CO6" s="33">
        <f t="shared" si="10"/>
        <v>37.5</v>
      </c>
      <c r="CP6" s="33">
        <f t="shared" si="10"/>
        <v>37.5</v>
      </c>
      <c r="CQ6" s="33">
        <f t="shared" si="10"/>
        <v>38.97</v>
      </c>
      <c r="CR6" s="33">
        <f t="shared" si="10"/>
        <v>39.119999999999997</v>
      </c>
      <c r="CS6" s="33">
        <f t="shared" si="10"/>
        <v>41.24</v>
      </c>
      <c r="CT6" s="33">
        <f t="shared" si="10"/>
        <v>43.1</v>
      </c>
      <c r="CU6" s="33">
        <f t="shared" si="10"/>
        <v>34.92</v>
      </c>
      <c r="CV6" s="32" t="str">
        <f>IF(CV7="","",IF(CV7="-","【-】","【"&amp;SUBSTITUTE(TEXT(CV7,"#,##0.00"),"-","△")&amp;"】"))</f>
        <v>【36.67】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86.89</v>
      </c>
      <c r="DC6" s="33">
        <f t="shared" si="11"/>
        <v>87.79</v>
      </c>
      <c r="DD6" s="33">
        <f t="shared" si="11"/>
        <v>88.34</v>
      </c>
      <c r="DE6" s="33">
        <f t="shared" si="11"/>
        <v>88.02</v>
      </c>
      <c r="DF6" s="33">
        <f t="shared" si="11"/>
        <v>88.64</v>
      </c>
      <c r="DG6" s="32" t="str">
        <f>IF(DG7="","",IF(DG7="-","【-】","【"&amp;SUBSTITUTE(TEXT(DG7,"#,##0.00"),"-","△")&amp;"】"))</f>
        <v>【89.35】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【0.17】</v>
      </c>
    </row>
    <row r="7" spans="1:144" s="34" customFormat="1" x14ac:dyDescent="0.15">
      <c r="A7" s="26"/>
      <c r="B7" s="35">
        <v>2015</v>
      </c>
      <c r="C7" s="35">
        <v>313700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0.22</v>
      </c>
      <c r="P7" s="36">
        <v>100</v>
      </c>
      <c r="Q7" s="36">
        <v>3295</v>
      </c>
      <c r="R7" s="36">
        <v>17250</v>
      </c>
      <c r="S7" s="36">
        <v>77.94</v>
      </c>
      <c r="T7" s="36">
        <v>221.32</v>
      </c>
      <c r="U7" s="36">
        <v>37</v>
      </c>
      <c r="V7" s="36">
        <v>0.01</v>
      </c>
      <c r="W7" s="36">
        <v>3700</v>
      </c>
      <c r="X7" s="36">
        <v>42.33</v>
      </c>
      <c r="Y7" s="36">
        <v>39.53</v>
      </c>
      <c r="Z7" s="36">
        <v>53.46</v>
      </c>
      <c r="AA7" s="36">
        <v>47.6</v>
      </c>
      <c r="AB7" s="36">
        <v>37.07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7224.56</v>
      </c>
      <c r="BF7" s="36">
        <v>9770.23</v>
      </c>
      <c r="BG7" s="36">
        <v>9643.65</v>
      </c>
      <c r="BH7" s="36">
        <v>7840.46</v>
      </c>
      <c r="BI7" s="36">
        <v>11682.57</v>
      </c>
      <c r="BJ7" s="36">
        <v>2988.96</v>
      </c>
      <c r="BK7" s="36">
        <v>3055.24</v>
      </c>
      <c r="BL7" s="36">
        <v>2574.4699999999998</v>
      </c>
      <c r="BM7" s="36">
        <v>2784</v>
      </c>
      <c r="BN7" s="36">
        <v>2464.06</v>
      </c>
      <c r="BO7" s="36">
        <v>2685.08</v>
      </c>
      <c r="BP7" s="36">
        <v>10.63</v>
      </c>
      <c r="BQ7" s="36">
        <v>10.68</v>
      </c>
      <c r="BR7" s="36">
        <v>10.53</v>
      </c>
      <c r="BS7" s="36">
        <v>19.170000000000002</v>
      </c>
      <c r="BT7" s="36">
        <v>14.18</v>
      </c>
      <c r="BU7" s="36">
        <v>26.99</v>
      </c>
      <c r="BV7" s="36">
        <v>29.25</v>
      </c>
      <c r="BW7" s="36">
        <v>31.04</v>
      </c>
      <c r="BX7" s="36">
        <v>29.21</v>
      </c>
      <c r="BY7" s="36">
        <v>32.909999999999997</v>
      </c>
      <c r="BZ7" s="36">
        <v>30.63</v>
      </c>
      <c r="CA7" s="36">
        <v>1751.65</v>
      </c>
      <c r="CB7" s="36">
        <v>1780.8</v>
      </c>
      <c r="CC7" s="36">
        <v>1716.2</v>
      </c>
      <c r="CD7" s="36">
        <v>1088.3599999999999</v>
      </c>
      <c r="CE7" s="36">
        <v>1382.15</v>
      </c>
      <c r="CF7" s="36">
        <v>663.6</v>
      </c>
      <c r="CG7" s="36">
        <v>622.30999999999995</v>
      </c>
      <c r="CH7" s="36">
        <v>589.39</v>
      </c>
      <c r="CI7" s="36">
        <v>620.01</v>
      </c>
      <c r="CJ7" s="36">
        <v>561.54</v>
      </c>
      <c r="CK7" s="36">
        <v>600.63</v>
      </c>
      <c r="CL7" s="36">
        <v>12.5</v>
      </c>
      <c r="CM7" s="36">
        <v>12.5</v>
      </c>
      <c r="CN7" s="36">
        <v>12.5</v>
      </c>
      <c r="CO7" s="36">
        <v>37.5</v>
      </c>
      <c r="CP7" s="36">
        <v>37.5</v>
      </c>
      <c r="CQ7" s="36">
        <v>38.97</v>
      </c>
      <c r="CR7" s="36">
        <v>39.119999999999997</v>
      </c>
      <c r="CS7" s="36">
        <v>41.24</v>
      </c>
      <c r="CT7" s="36">
        <v>43.1</v>
      </c>
      <c r="CU7" s="36">
        <v>34.92</v>
      </c>
      <c r="CV7" s="36">
        <v>36.67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86.89</v>
      </c>
      <c r="DC7" s="36">
        <v>87.79</v>
      </c>
      <c r="DD7" s="36">
        <v>88.34</v>
      </c>
      <c r="DE7" s="36">
        <v>88.02</v>
      </c>
      <c r="DF7" s="36">
        <v>88.64</v>
      </c>
      <c r="DG7" s="36">
        <v>89.35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0.17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河本 希一</cp:lastModifiedBy>
  <cp:lastPrinted>2017-02-14T08:21:45Z</cp:lastPrinted>
  <dcterms:created xsi:type="dcterms:W3CDTF">2017-02-08T03:20:53Z</dcterms:created>
  <dcterms:modified xsi:type="dcterms:W3CDTF">2017-02-24T00:22:50Z</dcterms:modified>
  <cp:category/>
</cp:coreProperties>
</file>