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<sst xmlns="http://schemas.openxmlformats.org/spreadsheetml/2006/main" count="221" uniqueCount="110">
  <si>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</si>
  <si>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</si>
  <si>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</si>
  <si>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</si>
  <si>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</si>
  <si>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</si>
  <si>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</si>
  <si>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</si>
  <si>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</si>
  <si>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</si>
  <si>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</si>
  <si>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</si>
  <si>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</si>
  <si>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</si>
  <si>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</si>
  <si>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</si>
  <si>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</si>
  <si>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</si>
  <si>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</si>
  <si>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</si>
  <si>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</si>
  <si>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</si>
  <si>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</si>
  <si>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</si>
  <si>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</si>
  <si>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</si>
  <si>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</si>
  <si>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</si>
  <si>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</si>
  <si>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</si>
  <si>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</si>
  <si>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</si>
  <si>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</si>
  <si>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</si>
  <si>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</si>
  <si>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</si>
  <si>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</si>
  <si>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</si>
  <si>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</si>
  <si>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</si>
  <si>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</si>
  <si>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</si>
  <si>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</si>
  <si>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</si>
  <si>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</si>
  <si>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</si>
  <si>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</si>
  <si>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</si>
  <si>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</si>
  <si>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</si>
  <si>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</si>
  <si>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</si>
  <si>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</si>
  <si>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</si>
  <si>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</si>
  <si>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</si>
  <si>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</si>
  <si>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</si>
  <si>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</si>
  <si>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</si>
  <si>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</si>
  <si>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</si>
  <si>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</si>
  <si>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</si>
  <si>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</si>
  <si>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</si>
  <si>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</si>
  <si>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</si>
  <si>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</si>
  <si>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</si>
  <si>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</si>
  <si>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</si>
  <si>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</si>
  <si>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</si>
  <si>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</si>
  <si>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</si>
  <si>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</si>
  <si>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</si>
  <si>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</si>
  <si>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</si>
  <si>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</si>
  <si>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</si>
  <si>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</si>
  <si>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</si>
  <si>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</si>
  <si>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</si>
  <si>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</si>
  <si>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</si>
  <si>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</si>
  <si>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</si>
  <si>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</si>
  <si>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</si>
  <si>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</si>
  <si>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</si>
  <si>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</si>
  <si>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</si>
  <si>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</si>
  <si>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</si>
  <si>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</si>
  <si>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</si>
  <si>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</si>
  <si>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</si>
  <si>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</si>
  <si>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</si>
  <si>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</si>
  <si>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</si>
  <si>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</si>
  <si>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今後、老朽化する管渠・マンホールポンプなどの更新を控えており、より一層の経営の健全化・効率性のためには、他の下水道３事業を含めた料金体系の見直しが必要である。
　また、近傍の農業集落排水処理施設との統合化の検討も必要である。
　さらには、契約・購入方法などを見直し、費用の削減に努める。</t>
    <rPh sb="9" eb="11">
      <t>カンキョ</t>
    </rPh>
    <phoneticPr fontId="4"/>
  </si>
  <si>
    <t>　水処理施設設備の老朽化が進んでいる現状を踏まえ、長寿命化計画により年次的に改修を進めた。
　管渠については、比較的新しいので、当面老朽化の対応をする必要はない。</t>
    <rPh sb="1" eb="2">
      <t>ミズ</t>
    </rPh>
    <rPh sb="2" eb="4">
      <t>ショリ</t>
    </rPh>
    <rPh sb="4" eb="6">
      <t>シセツ</t>
    </rPh>
    <rPh sb="6" eb="8">
      <t>セツビ</t>
    </rPh>
    <rPh sb="38" eb="40">
      <t>カイシュウ</t>
    </rPh>
    <rPh sb="47" eb="49">
      <t>カンキョ</t>
    </rPh>
    <rPh sb="55" eb="58">
      <t>ヒカクテキ</t>
    </rPh>
    <rPh sb="58" eb="59">
      <t>アタラ</t>
    </rPh>
    <rPh sb="64" eb="66">
      <t>トウメン</t>
    </rPh>
    <rPh sb="66" eb="69">
      <t>ロウキュウカ</t>
    </rPh>
    <rPh sb="70" eb="72">
      <t>タイオウ</t>
    </rPh>
    <rPh sb="75" eb="77">
      <t>ヒツヨウ</t>
    </rPh>
    <phoneticPr fontId="4"/>
  </si>
  <si>
    <t xml:space="preserve">　整備がほぼ完成しており、管渠延長工事もほとんどなく、維持管理が業務の主体となっている。
　収益的収支比率は増加、企業債残高対事業規模比率は減少ぎみであったが、H27年度は大型事業に伴う起債をしたので、微増することとなった。
　経費回収率は微増、汚水処理原価は減少、施設利用率は微減。
　汚水処理原価は、地理的条件による維持管理費のため、平均と比べ高い値で推移しています。
</t>
    <rPh sb="46" eb="49">
      <t>シュウエキテキ</t>
    </rPh>
    <rPh sb="49" eb="51">
      <t>シュウシ</t>
    </rPh>
    <rPh sb="51" eb="53">
      <t>ヒリツ</t>
    </rPh>
    <rPh sb="54" eb="56">
      <t>ゾウカ</t>
    </rPh>
    <rPh sb="101" eb="103">
      <t>ビゾウ</t>
    </rPh>
    <rPh sb="114" eb="116">
      <t>ケイヒ</t>
    </rPh>
    <rPh sb="116" eb="118">
      <t>カイシュウ</t>
    </rPh>
    <rPh sb="118" eb="119">
      <t>リツ</t>
    </rPh>
    <rPh sb="120" eb="122">
      <t>ビゾウ</t>
    </rPh>
    <rPh sb="123" eb="125">
      <t>オスイ</t>
    </rPh>
    <rPh sb="125" eb="127">
      <t>ショリ</t>
    </rPh>
    <rPh sb="127" eb="129">
      <t>ゲンカ</t>
    </rPh>
    <rPh sb="130" eb="132">
      <t>ゲンショウ</t>
    </rPh>
    <rPh sb="133" eb="135">
      <t>シセツ</t>
    </rPh>
    <rPh sb="135" eb="138">
      <t>リヨウリツ</t>
    </rPh>
    <rPh sb="139" eb="141">
      <t>ビゲン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</si>
</sst>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18272"/>
        <c:axId val="10692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8272"/>
        <c:axId val="106920192"/>
      </c:lineChart>
      <c:dateAx>
        <c:axId val="10691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20192"/>
        <c:crosses val="autoZero"/>
        <c:auto val="1"/>
        <c:lblOffset val="100"/>
        <c:baseTimeUnit val="years"/>
      </c:dateAx>
      <c:valAx>
        <c:axId val="10692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1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25.83</c:v>
                </c:pt>
                <c:pt idx="1">
                  <c:v>25.83</c:v>
                </c:pt>
                <c:pt idx="2">
                  <c:v>25.83</c:v>
                </c:pt>
                <c:pt idx="3">
                  <c:v>33.17</c:v>
                </c:pt>
                <c:pt idx="4">
                  <c:v>32.67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39776"/>
        <c:axId val="4015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39776"/>
        <c:axId val="40158336"/>
      </c:lineChart>
      <c:dateAx>
        <c:axId val="4013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158336"/>
        <c:crosses val="autoZero"/>
        <c:auto val="1"/>
        <c:lblOffset val="100"/>
        <c:baseTimeUnit val="years"/>
      </c:dateAx>
      <c:valAx>
        <c:axId val="4015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3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90.03</c:v>
                </c:pt>
                <c:pt idx="1">
                  <c:v>90.25</c:v>
                </c:pt>
                <c:pt idx="2">
                  <c:v>89.79</c:v>
                </c:pt>
                <c:pt idx="3">
                  <c:v>92.89</c:v>
                </c:pt>
                <c:pt idx="4">
                  <c:v>92.4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2160"/>
        <c:axId val="4032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2160"/>
        <c:axId val="40325888"/>
      </c:lineChart>
      <c:dateAx>
        <c:axId val="4017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325888"/>
        <c:crosses val="autoZero"/>
        <c:auto val="1"/>
        <c:lblOffset val="100"/>
        <c:baseTimeUnit val="years"/>
      </c:dateAx>
      <c:valAx>
        <c:axId val="4032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7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36.08</c:v>
                </c:pt>
                <c:pt idx="1">
                  <c:v>38.97</c:v>
                </c:pt>
                <c:pt idx="2">
                  <c:v>46.36</c:v>
                </c:pt>
                <c:pt idx="3">
                  <c:v>46</c:v>
                </c:pt>
                <c:pt idx="4">
                  <c:v>48.81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1360"/>
        <c:axId val="17204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11360"/>
        <c:axId val="172049536"/>
      </c:lineChart>
      <c:dateAx>
        <c:axId val="17051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049536"/>
        <c:crosses val="autoZero"/>
        <c:auto val="1"/>
        <c:lblOffset val="100"/>
        <c:baseTimeUnit val="years"/>
      </c:dateAx>
      <c:valAx>
        <c:axId val="17204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1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41888"/>
        <c:axId val="17235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41888"/>
        <c:axId val="172356352"/>
      </c:lineChart>
      <c:dateAx>
        <c:axId val="17234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356352"/>
        <c:crosses val="autoZero"/>
        <c:auto val="1"/>
        <c:lblOffset val="100"/>
        <c:baseTimeUnit val="years"/>
      </c:dateAx>
      <c:valAx>
        <c:axId val="17235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4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0608"/>
        <c:axId val="3954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40608"/>
        <c:axId val="39542784"/>
      </c:lineChart>
      <c:dateAx>
        <c:axId val="3954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42784"/>
        <c:crosses val="autoZero"/>
        <c:auto val="1"/>
        <c:lblOffset val="100"/>
        <c:baseTimeUnit val="years"/>
      </c:dateAx>
      <c:valAx>
        <c:axId val="3954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4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6608"/>
        <c:axId val="3955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56608"/>
        <c:axId val="39558528"/>
      </c:lineChart>
      <c:dateAx>
        <c:axId val="3955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58528"/>
        <c:crosses val="autoZero"/>
        <c:auto val="1"/>
        <c:lblOffset val="100"/>
        <c:baseTimeUnit val="years"/>
      </c:dateAx>
      <c:valAx>
        <c:axId val="3955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5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3648"/>
        <c:axId val="4004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648"/>
        <c:axId val="40045568"/>
      </c:lineChart>
      <c:dateAx>
        <c:axId val="400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045568"/>
        <c:crosses val="autoZero"/>
        <c:auto val="1"/>
        <c:lblOffset val="100"/>
        <c:baseTimeUnit val="years"/>
      </c:dateAx>
      <c:valAx>
        <c:axId val="4004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4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3404.57</c:v>
                </c:pt>
                <c:pt idx="1">
                  <c:v>3353.74</c:v>
                </c:pt>
                <c:pt idx="2">
                  <c:v>2974.38</c:v>
                </c:pt>
                <c:pt idx="3">
                  <c:v>2776.81</c:v>
                </c:pt>
                <c:pt idx="4">
                  <c:v>2807.83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59648"/>
        <c:axId val="4006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9648"/>
        <c:axId val="40061568"/>
      </c:lineChart>
      <c:dateAx>
        <c:axId val="4005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061568"/>
        <c:crosses val="autoZero"/>
        <c:auto val="1"/>
        <c:lblOffset val="100"/>
        <c:baseTimeUnit val="years"/>
      </c:dateAx>
      <c:valAx>
        <c:axId val="4006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5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19.66</c:v>
                </c:pt>
                <c:pt idx="1">
                  <c:v>17.41</c:v>
                </c:pt>
                <c:pt idx="2">
                  <c:v>19.940000000000001</c:v>
                </c:pt>
                <c:pt idx="3">
                  <c:v>26.24</c:v>
                </c:pt>
                <c:pt idx="4">
                  <c:v>26.27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83840"/>
        <c:axId val="4008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83840"/>
        <c:axId val="40085760"/>
      </c:lineChart>
      <c:dateAx>
        <c:axId val="4008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085760"/>
        <c:crosses val="autoZero"/>
        <c:auto val="1"/>
        <c:lblOffset val="100"/>
        <c:baseTimeUnit val="years"/>
      </c:dateAx>
      <c:valAx>
        <c:axId val="4008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8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837.6</c:v>
                </c:pt>
                <c:pt idx="1">
                  <c:v>922.3</c:v>
                </c:pt>
                <c:pt idx="2">
                  <c:v>842.81</c:v>
                </c:pt>
                <c:pt idx="3">
                  <c:v>688.08</c:v>
                </c:pt>
                <c:pt idx="4">
                  <c:v>676.31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15584"/>
        <c:axId val="4013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5584"/>
        <c:axId val="40130048"/>
      </c:lineChart>
      <c:dateAx>
        <c:axId val="4011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130048"/>
        <c:crosses val="autoZero"/>
        <c:auto val="1"/>
        <c:lblOffset val="100"/>
        <c:baseTimeUnit val="years"/>
      </c:dateAx>
      <c:valAx>
        <c:axId val="4013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1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6" zoomScaleNormal="100" workbookViewId="0">
      <selection activeCell="BG37" sqref="BG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鳥取県　湯梨浜町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17250</v>
      </c>
      <c r="AM8" s="47"/>
      <c r="AN8" s="47"/>
      <c r="AO8" s="47"/>
      <c r="AP8" s="47"/>
      <c r="AQ8" s="47"/>
      <c r="AR8" s="47"/>
      <c r="AS8" s="47"/>
      <c r="AT8" s="43">
        <f>データ!S6</f>
        <v>77.94</v>
      </c>
      <c r="AU8" s="43"/>
      <c r="AV8" s="43"/>
      <c r="AW8" s="43"/>
      <c r="AX8" s="43"/>
      <c r="AY8" s="43"/>
      <c r="AZ8" s="43"/>
      <c r="BA8" s="43"/>
      <c r="BB8" s="43">
        <f>データ!T6</f>
        <v>221.32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9.43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3295</v>
      </c>
      <c r="AE10" s="47"/>
      <c r="AF10" s="47"/>
      <c r="AG10" s="47"/>
      <c r="AH10" s="47"/>
      <c r="AI10" s="47"/>
      <c r="AJ10" s="47"/>
      <c r="AK10" s="2"/>
      <c r="AL10" s="47">
        <f>データ!U6</f>
        <v>1618</v>
      </c>
      <c r="AM10" s="47"/>
      <c r="AN10" s="47"/>
      <c r="AO10" s="47"/>
      <c r="AP10" s="47"/>
      <c r="AQ10" s="47"/>
      <c r="AR10" s="47"/>
      <c r="AS10" s="47"/>
      <c r="AT10" s="43">
        <f>データ!V6</f>
        <v>0.49</v>
      </c>
      <c r="AU10" s="43"/>
      <c r="AV10" s="43"/>
      <c r="AW10" s="43"/>
      <c r="AX10" s="43"/>
      <c r="AY10" s="43"/>
      <c r="AZ10" s="43"/>
      <c r="BA10" s="43"/>
      <c r="BB10" s="43">
        <f>データ!W6</f>
        <v>3302.04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107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 x14ac:dyDescent="0.15">
      <c r="A6" s="26" t="s">
        <v>94</v>
      </c>
      <c r="B6" s="31">
        <f>B7</f>
        <v>2015</v>
      </c>
      <c r="C6" s="31">
        <f t="shared" ref="C6:W6" si="3">C7</f>
        <v>313700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鳥取県　湯梨浜町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9.43</v>
      </c>
      <c r="P6" s="32">
        <f t="shared" si="3"/>
        <v>100</v>
      </c>
      <c r="Q6" s="32">
        <f t="shared" si="3"/>
        <v>3295</v>
      </c>
      <c r="R6" s="32">
        <f t="shared" si="3"/>
        <v>17250</v>
      </c>
      <c r="S6" s="32">
        <f t="shared" si="3"/>
        <v>77.94</v>
      </c>
      <c r="T6" s="32">
        <f t="shared" si="3"/>
        <v>221.32</v>
      </c>
      <c r="U6" s="32">
        <f t="shared" si="3"/>
        <v>1618</v>
      </c>
      <c r="V6" s="32">
        <f t="shared" si="3"/>
        <v>0.49</v>
      </c>
      <c r="W6" s="32">
        <f t="shared" si="3"/>
        <v>3302.04</v>
      </c>
      <c r="X6" s="33">
        <f>IF(X7="",NA(),X7)</f>
        <v>36.08</v>
      </c>
      <c r="Y6" s="33">
        <f t="shared" ref="Y6:AG6" si="4">IF(Y7="",NA(),Y7)</f>
        <v>38.97</v>
      </c>
      <c r="Z6" s="33">
        <f t="shared" si="4"/>
        <v>46.36</v>
      </c>
      <c r="AA6" s="33">
        <f t="shared" si="4"/>
        <v>46</v>
      </c>
      <c r="AB6" s="33">
        <f t="shared" si="4"/>
        <v>48.81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3404.57</v>
      </c>
      <c r="BF6" s="33">
        <f t="shared" ref="BF6:BN6" si="7">IF(BF7="",NA(),BF7)</f>
        <v>3353.74</v>
      </c>
      <c r="BG6" s="33">
        <f t="shared" si="7"/>
        <v>2974.38</v>
      </c>
      <c r="BH6" s="33">
        <f t="shared" si="7"/>
        <v>2776.81</v>
      </c>
      <c r="BI6" s="33">
        <f t="shared" si="7"/>
        <v>2807.83</v>
      </c>
      <c r="BJ6" s="33">
        <f t="shared" si="7"/>
        <v>1835.56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19.66</v>
      </c>
      <c r="BQ6" s="33">
        <f t="shared" ref="BQ6:BY6" si="8">IF(BQ7="",NA(),BQ7)</f>
        <v>17.41</v>
      </c>
      <c r="BR6" s="33">
        <f t="shared" si="8"/>
        <v>19.940000000000001</v>
      </c>
      <c r="BS6" s="33">
        <f t="shared" si="8"/>
        <v>26.24</v>
      </c>
      <c r="BT6" s="33">
        <f t="shared" si="8"/>
        <v>26.27</v>
      </c>
      <c r="BU6" s="33">
        <f t="shared" si="8"/>
        <v>52.89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837.6</v>
      </c>
      <c r="CB6" s="33">
        <f t="shared" ref="CB6:CJ6" si="9">IF(CB7="",NA(),CB7)</f>
        <v>922.3</v>
      </c>
      <c r="CC6" s="33">
        <f t="shared" si="9"/>
        <v>842.81</v>
      </c>
      <c r="CD6" s="33">
        <f t="shared" si="9"/>
        <v>688.08</v>
      </c>
      <c r="CE6" s="33">
        <f t="shared" si="9"/>
        <v>676.31</v>
      </c>
      <c r="CF6" s="33">
        <f t="shared" si="9"/>
        <v>300.52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25.83</v>
      </c>
      <c r="CM6" s="33">
        <f t="shared" ref="CM6:CU6" si="10">IF(CM7="",NA(),CM7)</f>
        <v>25.83</v>
      </c>
      <c r="CN6" s="33">
        <f t="shared" si="10"/>
        <v>25.83</v>
      </c>
      <c r="CO6" s="33">
        <f t="shared" si="10"/>
        <v>33.17</v>
      </c>
      <c r="CP6" s="33">
        <f t="shared" si="10"/>
        <v>32.67</v>
      </c>
      <c r="CQ6" s="33">
        <f t="shared" si="10"/>
        <v>36.799999999999997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90.03</v>
      </c>
      <c r="CX6" s="33">
        <f t="shared" ref="CX6:DF6" si="11">IF(CX7="",NA(),CX7)</f>
        <v>90.25</v>
      </c>
      <c r="CY6" s="33">
        <f t="shared" si="11"/>
        <v>89.79</v>
      </c>
      <c r="CZ6" s="33">
        <f t="shared" si="11"/>
        <v>92.89</v>
      </c>
      <c r="DA6" s="33">
        <f t="shared" si="11"/>
        <v>92.4</v>
      </c>
      <c r="DB6" s="33">
        <f t="shared" si="11"/>
        <v>71.62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 x14ac:dyDescent="0.15">
      <c r="A7" s="26"/>
      <c r="B7" s="35">
        <v>2015</v>
      </c>
      <c r="C7" s="35">
        <v>313700</v>
      </c>
      <c r="D7" s="35">
        <v>47</v>
      </c>
      <c r="E7" s="35">
        <v>17</v>
      </c>
      <c r="F7" s="35">
        <v>4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9.43</v>
      </c>
      <c r="P7" s="36">
        <v>100</v>
      </c>
      <c r="Q7" s="36">
        <v>3295</v>
      </c>
      <c r="R7" s="36">
        <v>17250</v>
      </c>
      <c r="S7" s="36">
        <v>77.94</v>
      </c>
      <c r="T7" s="36">
        <v>221.32</v>
      </c>
      <c r="U7" s="36">
        <v>1618</v>
      </c>
      <c r="V7" s="36">
        <v>0.49</v>
      </c>
      <c r="W7" s="36">
        <v>3302.04</v>
      </c>
      <c r="X7" s="36">
        <v>36.08</v>
      </c>
      <c r="Y7" s="36">
        <v>38.97</v>
      </c>
      <c r="Z7" s="36">
        <v>46.36</v>
      </c>
      <c r="AA7" s="36">
        <v>46</v>
      </c>
      <c r="AB7" s="36">
        <v>48.81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3404.57</v>
      </c>
      <c r="BF7" s="36">
        <v>3353.74</v>
      </c>
      <c r="BG7" s="36">
        <v>2974.38</v>
      </c>
      <c r="BH7" s="36">
        <v>2776.81</v>
      </c>
      <c r="BI7" s="36">
        <v>2807.83</v>
      </c>
      <c r="BJ7" s="36">
        <v>1835.56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19.66</v>
      </c>
      <c r="BQ7" s="36">
        <v>17.41</v>
      </c>
      <c r="BR7" s="36">
        <v>19.940000000000001</v>
      </c>
      <c r="BS7" s="36">
        <v>26.24</v>
      </c>
      <c r="BT7" s="36">
        <v>26.27</v>
      </c>
      <c r="BU7" s="36">
        <v>52.89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837.6</v>
      </c>
      <c r="CB7" s="36">
        <v>922.3</v>
      </c>
      <c r="CC7" s="36">
        <v>842.81</v>
      </c>
      <c r="CD7" s="36">
        <v>688.08</v>
      </c>
      <c r="CE7" s="36">
        <v>676.31</v>
      </c>
      <c r="CF7" s="36">
        <v>300.52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25.83</v>
      </c>
      <c r="CM7" s="36">
        <v>25.83</v>
      </c>
      <c r="CN7" s="36">
        <v>25.83</v>
      </c>
      <c r="CO7" s="36">
        <v>33.17</v>
      </c>
      <c r="CP7" s="36">
        <v>32.67</v>
      </c>
      <c r="CQ7" s="36">
        <v>36.799999999999997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90.03</v>
      </c>
      <c r="CX7" s="36">
        <v>90.25</v>
      </c>
      <c r="CY7" s="36">
        <v>89.79</v>
      </c>
      <c r="CZ7" s="36">
        <v>92.89</v>
      </c>
      <c r="DA7" s="36">
        <v>92.4</v>
      </c>
      <c r="DB7" s="36">
        <v>71.62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河本 希一</cp:lastModifiedBy>
  <cp:lastPrinted>2017-02-14T08:17:08Z</cp:lastPrinted>
  <dcterms:created xsi:type="dcterms:W3CDTF">2017-02-08T03:03:19Z</dcterms:created>
  <dcterms:modified xsi:type="dcterms:W3CDTF">2017-02-24T00:18:46Z</dcterms:modified>
  <cp:category/>
</cp:coreProperties>
</file>