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760" yWindow="33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Z10" i="4" s="1"/>
  <c r="O6" i="5"/>
  <c r="N6" i="5"/>
  <c r="J10" i="4" s="1"/>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<sst xmlns="http://schemas.openxmlformats.org/spreadsheetml/2006/main" count="217" uniqueCount="107">
  <si>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</si>
  <si>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</si>
  <si>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</si>
  <si>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</si>
  <si>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</si>
  <si>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</si>
  <si>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</si>
  <si>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</si>
  <si>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</si>
  <si>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</si>
  <si>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</si>
  <si>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</si>
  <si>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</si>
  <si>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</si>
  <si>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</si>
  <si>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</si>
  <si>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</si>
  <si>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</si>
  <si>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</si>
  <si>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</si>
  <si>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</si>
  <si>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</si>
  <si>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</si>
  <si>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</si>
  <si>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</si>
  <si>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</si>
  <si>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</si>
  <si>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</si>
  <si>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</si>
  <si>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</si>
  <si>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</si>
  <si>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</si>
  <si>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</si>
  <si>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</si>
  <si>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</si>
  <si>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</si>
  <si>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</si>
  <si>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</si>
  <si>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</si>
  <si>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</si>
  <si>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</si>
  <si>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</si>
  <si>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</si>
  <si>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</si>
  <si>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</si>
  <si>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</si>
  <si>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</si>
  <si>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</si>
  <si>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</si>
  <si>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</si>
  <si>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</si>
  <si>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</si>
  <si>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</si>
  <si>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</si>
  <si>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</si>
  <si>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</si>
  <si>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</si>
  <si>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</si>
  <si>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</si>
  <si>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</si>
  <si>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</si>
  <si>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</si>
  <si>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</si>
  <si>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</si>
  <si>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</si>
  <si>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</si>
  <si>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</si>
  <si>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</si>
  <si>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</si>
  <si>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</si>
  <si>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</si>
  <si>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</si>
  <si>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</si>
  <si>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</si>
  <si>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</si>
  <si>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</si>
  <si>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</si>
  <si>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</si>
  <si>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</si>
  <si>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</si>
  <si>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</si>
  <si>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</si>
  <si>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</si>
  <si>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</si>
  <si>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</si>
  <si>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</si>
  <si>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</si>
  <si>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</si>
  <si>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</si>
  <si>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</si>
  <si>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</si>
  <si>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</si>
  <si>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</si>
  <si>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三朝町</t>
  </si>
  <si>
    <t>法適用</t>
  </si>
  <si>
    <t>水道事業</t>
  </si>
  <si>
    <t>末端給水事業</t>
  </si>
  <si>
    <t>A9</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</si>
  <si>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</si>
  <si>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</si>
  <si>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</si>
  <si>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</si>
  <si>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</si>
  <si>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</si>
  <si>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入：人口（給水人口）と事業所や家庭の節水から、平成２２年度以降連続して使用水量は減少したため、料金収入も減少している。このため、徴収率を高めるとともに、人口の推移を考慮した料金体系の見直しを図る必要がある。
支出：修繕料、受託工事費及び減価償却費がそれぞれ減となり、会計基準の見直しに伴い高額となった特別損失の退職給付引当金及び賞与引当金の繰入額も減となり、事業費全体で減額となった。</t>
    <rPh sb="109" eb="111">
      <t>シュウゼン</t>
    </rPh>
    <rPh sb="111" eb="112">
      <t>リョウ</t>
    </rPh>
    <rPh sb="130" eb="131">
      <t>ゲン</t>
    </rPh>
    <rPh sb="146" eb="148">
      <t>コウガク</t>
    </rPh>
    <rPh sb="157" eb="159">
      <t>タイショク</t>
    </rPh>
    <rPh sb="159" eb="161">
      <t>キュウフ</t>
    </rPh>
    <rPh sb="161" eb="163">
      <t>ヒキアテ</t>
    </rPh>
    <rPh sb="163" eb="164">
      <t>キン</t>
    </rPh>
    <rPh sb="164" eb="165">
      <t>オヨ</t>
    </rPh>
    <rPh sb="166" eb="168">
      <t>ショウヨ</t>
    </rPh>
    <rPh sb="168" eb="170">
      <t>ヒキアテ</t>
    </rPh>
    <rPh sb="170" eb="171">
      <t>キン</t>
    </rPh>
    <rPh sb="172" eb="174">
      <t>クリイレ</t>
    </rPh>
    <rPh sb="174" eb="175">
      <t>ガク</t>
    </rPh>
    <rPh sb="176" eb="177">
      <t>ゲン</t>
    </rPh>
    <rPh sb="181" eb="184">
      <t>ジギョウヒ</t>
    </rPh>
    <rPh sb="184" eb="186">
      <t>ゼンタイ</t>
    </rPh>
    <rPh sb="187" eb="188">
      <t>ゲン</t>
    </rPh>
    <rPh sb="188" eb="189">
      <t>ガク</t>
    </rPh>
    <phoneticPr fontId="4"/>
  </si>
  <si>
    <t>　昭和３２年４月に上水道事業（水源３箇所）を供用開始し６０年を迎えようとしている。
　平成２４年度に策定した水道施設改良計画に基づき、水源開発事業に着手し、ライフラインである水の安定した供給を目指している。
　一方で、施設管理記録(過去の破損状況)等に基づき老朽管を計画的に更新している。</t>
    <phoneticPr fontId="4"/>
  </si>
  <si>
    <t>　経営環境が厳しさを増す中で長期的かつ安定した経営基盤の強化を図ることが必要である。
１ 人口が減少する中で料金収入を確保するため、徴収率を高めるとともに、料金体系の見直しを図る。
２ 維持管理経費を抑制するなど経費の削減を図る。
３ 水源開発による水の安定した供給を図る。</t>
    <rPh sb="118" eb="120">
      <t>スイゲン</t>
    </rPh>
    <rPh sb="120" eb="122">
      <t>カイハツ</t>
    </rPh>
    <rPh sb="125" eb="126">
      <t>ミズ</t>
    </rPh>
    <rPh sb="127" eb="129">
      <t>アンテイ</t>
    </rPh>
    <rPh sb="131" eb="133">
      <t>キョウキュウ</t>
    </rPh>
    <rPh sb="134" eb="135">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</si>
</sst>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0.49</c:v>
                </c:pt>
                <c:pt idx="1">
                  <c:v>1.45</c:v>
                </c:pt>
                <c:pt idx="2">
                  <c:v>0.16</c:v>
                </c:pt>
                <c:pt idx="3">
                  <c:v>0.51</c:v>
                </c:pt>
                <c:pt idx="4">
                  <c:v>0.93</c:v>
                </c:pt>
              </c:numCache>
            </c:numRef>
          </c:val>
        </c:ser>
        <c:dLbls>
          <c:showLegendKey val="0"/>
          <c:showVal val="0"/>
          <c:showCatName val="0"/>
          <c:showSerName val="0"/>
          <c:showPercent val="0"/>
          <c:showBubbleSize val="0"/>
        </c:dLbls>
        <c:gapWidth val="150"/>
        <c:axId val="30090368"/>
        <c:axId val="3009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0.62</c:v>
                </c:pt>
                <c:pt idx="2">
                  <c:v>0.23</c:v>
                </c:pt>
                <c:pt idx="3">
                  <c:v>0.34</c:v>
                </c:pt>
                <c:pt idx="4">
                  <c:v>0.28999999999999998</c:v>
                </c:pt>
              </c:numCache>
            </c:numRef>
          </c:val>
          <c:smooth val="0"/>
        </c:ser>
        <c:dLbls>
          <c:showLegendKey val="0"/>
          <c:showVal val="0"/>
          <c:showCatName val="0"/>
          <c:showSerName val="0"/>
          <c:showPercent val="0"/>
          <c:showBubbleSize val="0"/>
        </c:dLbls>
        <c:marker val="1"/>
        <c:smooth val="0"/>
        <c:axId val="30090368"/>
        <c:axId val="30092288"/>
      </c:lineChart>
      <c:dateAx>
        <c:axId val="30090368"/>
        <c:scaling>
          <c:orientation val="minMax"/>
        </c:scaling>
        <c:delete val="1"/>
        <c:axPos val="b"/>
        <c:numFmt formatCode="ge" sourceLinked="1"/>
        <c:majorTickMark val="none"/>
        <c:minorTickMark val="none"/>
        <c:tickLblPos val="none"/>
        <c:crossAx val="30092288"/>
        <c:crosses val="autoZero"/>
        <c:auto val="1"/>
        <c:lblOffset val="100"/>
        <c:baseTimeUnit val="years"/>
      </c:dateAx>
      <c:valAx>
        <c:axId val="3009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9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39.979999999999997</c:v>
                </c:pt>
                <c:pt idx="1">
                  <c:v>36.979999999999997</c:v>
                </c:pt>
                <c:pt idx="2">
                  <c:v>38.590000000000003</c:v>
                </c:pt>
                <c:pt idx="3">
                  <c:v>37.57</c:v>
                </c:pt>
                <c:pt idx="4">
                  <c:v>37</c:v>
                </c:pt>
              </c:numCache>
            </c:numRef>
          </c:val>
        </c:ser>
        <c:dLbls>
          <c:showLegendKey val="0"/>
          <c:showVal val="0"/>
          <c:showCatName val="0"/>
          <c:showSerName val="0"/>
          <c:showPercent val="0"/>
          <c:showBubbleSize val="0"/>
        </c:dLbls>
        <c:gapWidth val="150"/>
        <c:axId val="53757440"/>
        <c:axId val="53759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38.770000000000003</c:v>
                </c:pt>
                <c:pt idx="1">
                  <c:v>40.119999999999997</c:v>
                </c:pt>
                <c:pt idx="2">
                  <c:v>41.24</c:v>
                </c:pt>
                <c:pt idx="3">
                  <c:v>40.700000000000003</c:v>
                </c:pt>
                <c:pt idx="4">
                  <c:v>39.909999999999997</c:v>
                </c:pt>
              </c:numCache>
            </c:numRef>
          </c:val>
          <c:smooth val="0"/>
        </c:ser>
        <c:dLbls>
          <c:showLegendKey val="0"/>
          <c:showVal val="0"/>
          <c:showCatName val="0"/>
          <c:showSerName val="0"/>
          <c:showPercent val="0"/>
          <c:showBubbleSize val="0"/>
        </c:dLbls>
        <c:marker val="1"/>
        <c:smooth val="0"/>
        <c:axId val="53757440"/>
        <c:axId val="53759360"/>
      </c:lineChart>
      <c:dateAx>
        <c:axId val="53757440"/>
        <c:scaling>
          <c:orientation val="minMax"/>
        </c:scaling>
        <c:delete val="1"/>
        <c:axPos val="b"/>
        <c:numFmt formatCode="ge" sourceLinked="1"/>
        <c:majorTickMark val="none"/>
        <c:minorTickMark val="none"/>
        <c:tickLblPos val="none"/>
        <c:crossAx val="53759360"/>
        <c:crosses val="autoZero"/>
        <c:auto val="1"/>
        <c:lblOffset val="100"/>
        <c:baseTimeUnit val="years"/>
      </c:dateAx>
      <c:valAx>
        <c:axId val="5375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57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80.180000000000007</c:v>
                </c:pt>
                <c:pt idx="1">
                  <c:v>83.61</c:v>
                </c:pt>
                <c:pt idx="2">
                  <c:v>79.05</c:v>
                </c:pt>
                <c:pt idx="3">
                  <c:v>77.489999999999995</c:v>
                </c:pt>
                <c:pt idx="4">
                  <c:v>78.069999999999993</c:v>
                </c:pt>
              </c:numCache>
            </c:numRef>
          </c:val>
        </c:ser>
        <c:dLbls>
          <c:showLegendKey val="0"/>
          <c:showVal val="0"/>
          <c:showCatName val="0"/>
          <c:showSerName val="0"/>
          <c:showPercent val="0"/>
          <c:showBubbleSize val="0"/>
        </c:dLbls>
        <c:gapWidth val="150"/>
        <c:axId val="53798016"/>
        <c:axId val="5379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77.69</c:v>
                </c:pt>
                <c:pt idx="1">
                  <c:v>76.87</c:v>
                </c:pt>
                <c:pt idx="2">
                  <c:v>74.900000000000006</c:v>
                </c:pt>
                <c:pt idx="3">
                  <c:v>74.61</c:v>
                </c:pt>
                <c:pt idx="4">
                  <c:v>75.62</c:v>
                </c:pt>
              </c:numCache>
            </c:numRef>
          </c:val>
          <c:smooth val="0"/>
        </c:ser>
        <c:dLbls>
          <c:showLegendKey val="0"/>
          <c:showVal val="0"/>
          <c:showCatName val="0"/>
          <c:showSerName val="0"/>
          <c:showPercent val="0"/>
          <c:showBubbleSize val="0"/>
        </c:dLbls>
        <c:marker val="1"/>
        <c:smooth val="0"/>
        <c:axId val="53798016"/>
        <c:axId val="53799936"/>
      </c:lineChart>
      <c:dateAx>
        <c:axId val="53798016"/>
        <c:scaling>
          <c:orientation val="minMax"/>
        </c:scaling>
        <c:delete val="1"/>
        <c:axPos val="b"/>
        <c:numFmt formatCode="ge" sourceLinked="1"/>
        <c:majorTickMark val="none"/>
        <c:minorTickMark val="none"/>
        <c:tickLblPos val="none"/>
        <c:crossAx val="53799936"/>
        <c:crosses val="autoZero"/>
        <c:auto val="1"/>
        <c:lblOffset val="100"/>
        <c:baseTimeUnit val="years"/>
      </c:dateAx>
      <c:valAx>
        <c:axId val="537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79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102.99</c:v>
                </c:pt>
                <c:pt idx="1">
                  <c:v>103.38</c:v>
                </c:pt>
                <c:pt idx="2">
                  <c:v>87.27</c:v>
                </c:pt>
                <c:pt idx="3">
                  <c:v>113.14</c:v>
                </c:pt>
                <c:pt idx="4">
                  <c:v>105</c:v>
                </c:pt>
              </c:numCache>
            </c:numRef>
          </c:val>
        </c:ser>
        <c:dLbls>
          <c:showLegendKey val="0"/>
          <c:showVal val="0"/>
          <c:showCatName val="0"/>
          <c:showSerName val="0"/>
          <c:showPercent val="0"/>
          <c:showBubbleSize val="0"/>
        </c:dLbls>
        <c:gapWidth val="150"/>
        <c:axId val="53064448"/>
        <c:axId val="530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100.54</c:v>
                </c:pt>
                <c:pt idx="1">
                  <c:v>100.73</c:v>
                </c:pt>
                <c:pt idx="2">
                  <c:v>109.5</c:v>
                </c:pt>
                <c:pt idx="3">
                  <c:v>106.28</c:v>
                </c:pt>
                <c:pt idx="4">
                  <c:v>108.35</c:v>
                </c:pt>
              </c:numCache>
            </c:numRef>
          </c:val>
          <c:smooth val="0"/>
        </c:ser>
        <c:dLbls>
          <c:showLegendKey val="0"/>
          <c:showVal val="0"/>
          <c:showCatName val="0"/>
          <c:showSerName val="0"/>
          <c:showPercent val="0"/>
          <c:showBubbleSize val="0"/>
        </c:dLbls>
        <c:marker val="1"/>
        <c:smooth val="0"/>
        <c:axId val="53064448"/>
        <c:axId val="53066368"/>
      </c:lineChart>
      <c:dateAx>
        <c:axId val="53064448"/>
        <c:scaling>
          <c:orientation val="minMax"/>
        </c:scaling>
        <c:delete val="1"/>
        <c:axPos val="b"/>
        <c:numFmt formatCode="ge" sourceLinked="1"/>
        <c:majorTickMark val="none"/>
        <c:minorTickMark val="none"/>
        <c:tickLblPos val="none"/>
        <c:crossAx val="53066368"/>
        <c:crosses val="autoZero"/>
        <c:auto val="1"/>
        <c:lblOffset val="100"/>
        <c:baseTimeUnit val="years"/>
      </c:dateAx>
      <c:valAx>
        <c:axId val="5306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6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54.65</c:v>
                </c:pt>
                <c:pt idx="1">
                  <c:v>55.53</c:v>
                </c:pt>
                <c:pt idx="2">
                  <c:v>56.5</c:v>
                </c:pt>
                <c:pt idx="3">
                  <c:v>58.69</c:v>
                </c:pt>
                <c:pt idx="4">
                  <c:v>59.94</c:v>
                </c:pt>
              </c:numCache>
            </c:numRef>
          </c:val>
        </c:ser>
        <c:dLbls>
          <c:showLegendKey val="0"/>
          <c:showVal val="0"/>
          <c:showCatName val="0"/>
          <c:showSerName val="0"/>
          <c:showPercent val="0"/>
          <c:showBubbleSize val="0"/>
        </c:dLbls>
        <c:gapWidth val="150"/>
        <c:axId val="52957568"/>
        <c:axId val="5295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37.409999999999997</c:v>
                </c:pt>
                <c:pt idx="1">
                  <c:v>38.520000000000003</c:v>
                </c:pt>
                <c:pt idx="2">
                  <c:v>39.049999999999997</c:v>
                </c:pt>
                <c:pt idx="3">
                  <c:v>50.44</c:v>
                </c:pt>
                <c:pt idx="4">
                  <c:v>51.44</c:v>
                </c:pt>
              </c:numCache>
            </c:numRef>
          </c:val>
          <c:smooth val="0"/>
        </c:ser>
        <c:dLbls>
          <c:showLegendKey val="0"/>
          <c:showVal val="0"/>
          <c:showCatName val="0"/>
          <c:showSerName val="0"/>
          <c:showPercent val="0"/>
          <c:showBubbleSize val="0"/>
        </c:dLbls>
        <c:marker val="1"/>
        <c:smooth val="0"/>
        <c:axId val="52957568"/>
        <c:axId val="52959488"/>
      </c:lineChart>
      <c:dateAx>
        <c:axId val="52957568"/>
        <c:scaling>
          <c:orientation val="minMax"/>
        </c:scaling>
        <c:delete val="1"/>
        <c:axPos val="b"/>
        <c:numFmt formatCode="ge" sourceLinked="1"/>
        <c:majorTickMark val="none"/>
        <c:minorTickMark val="none"/>
        <c:tickLblPos val="none"/>
        <c:crossAx val="52959488"/>
        <c:crosses val="autoZero"/>
        <c:auto val="1"/>
        <c:lblOffset val="100"/>
        <c:baseTimeUnit val="years"/>
      </c:dateAx>
      <c:valAx>
        <c:axId val="5295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5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2994048"/>
        <c:axId val="52995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5.74</c:v>
                </c:pt>
                <c:pt idx="1">
                  <c:v>6.76</c:v>
                </c:pt>
                <c:pt idx="2">
                  <c:v>8.18</c:v>
                </c:pt>
                <c:pt idx="3">
                  <c:v>9.64</c:v>
                </c:pt>
                <c:pt idx="4">
                  <c:v>11.68</c:v>
                </c:pt>
              </c:numCache>
            </c:numRef>
          </c:val>
          <c:smooth val="0"/>
        </c:ser>
        <c:dLbls>
          <c:showLegendKey val="0"/>
          <c:showVal val="0"/>
          <c:showCatName val="0"/>
          <c:showSerName val="0"/>
          <c:showPercent val="0"/>
          <c:showBubbleSize val="0"/>
        </c:dLbls>
        <c:marker val="1"/>
        <c:smooth val="0"/>
        <c:axId val="52994048"/>
        <c:axId val="52995968"/>
      </c:lineChart>
      <c:dateAx>
        <c:axId val="52994048"/>
        <c:scaling>
          <c:orientation val="minMax"/>
        </c:scaling>
        <c:delete val="1"/>
        <c:axPos val="b"/>
        <c:numFmt formatCode="ge" sourceLinked="1"/>
        <c:majorTickMark val="none"/>
        <c:minorTickMark val="none"/>
        <c:tickLblPos val="none"/>
        <c:crossAx val="52995968"/>
        <c:crosses val="autoZero"/>
        <c:auto val="1"/>
        <c:lblOffset val="100"/>
        <c:baseTimeUnit val="years"/>
      </c:dateAx>
      <c:valAx>
        <c:axId val="52995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99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formatCode="#,##0.00;&quot;△&quot;#,##0.00;&quot;-&quot;">
                  <c:v>8.2200000000000006</c:v>
                </c:pt>
                <c:pt idx="3" formatCode="#,##0.00;&quot;△&quot;#,##0.00;&quot;-&quot;">
                  <c:v>22.63</c:v>
                </c:pt>
                <c:pt idx="4" formatCode="#,##0.00;&quot;△&quot;#,##0.00;&quot;-&quot;">
                  <c:v>17.87</c:v>
                </c:pt>
              </c:numCache>
            </c:numRef>
          </c:val>
        </c:ser>
        <c:dLbls>
          <c:showLegendKey val="0"/>
          <c:showVal val="0"/>
          <c:showCatName val="0"/>
          <c:showSerName val="0"/>
          <c:showPercent val="0"/>
          <c:showBubbleSize val="0"/>
        </c:dLbls>
        <c:gapWidth val="150"/>
        <c:axId val="53017984"/>
        <c:axId val="5311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46.21</c:v>
                </c:pt>
                <c:pt idx="1">
                  <c:v>50.06</c:v>
                </c:pt>
                <c:pt idx="2">
                  <c:v>44.3</c:v>
                </c:pt>
                <c:pt idx="3">
                  <c:v>32.31</c:v>
                </c:pt>
                <c:pt idx="4">
                  <c:v>26.85</c:v>
                </c:pt>
              </c:numCache>
            </c:numRef>
          </c:val>
          <c:smooth val="0"/>
        </c:ser>
        <c:dLbls>
          <c:showLegendKey val="0"/>
          <c:showVal val="0"/>
          <c:showCatName val="0"/>
          <c:showSerName val="0"/>
          <c:showPercent val="0"/>
          <c:showBubbleSize val="0"/>
        </c:dLbls>
        <c:marker val="1"/>
        <c:smooth val="0"/>
        <c:axId val="53017984"/>
        <c:axId val="53114368"/>
      </c:lineChart>
      <c:dateAx>
        <c:axId val="53017984"/>
        <c:scaling>
          <c:orientation val="minMax"/>
        </c:scaling>
        <c:delete val="1"/>
        <c:axPos val="b"/>
        <c:numFmt formatCode="ge" sourceLinked="1"/>
        <c:majorTickMark val="none"/>
        <c:minorTickMark val="none"/>
        <c:tickLblPos val="none"/>
        <c:crossAx val="53114368"/>
        <c:crosses val="autoZero"/>
        <c:auto val="1"/>
        <c:lblOffset val="100"/>
        <c:baseTimeUnit val="years"/>
      </c:dateAx>
      <c:valAx>
        <c:axId val="53114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01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9879.61</c:v>
                </c:pt>
                <c:pt idx="1">
                  <c:v>19267.060000000001</c:v>
                </c:pt>
                <c:pt idx="2">
                  <c:v>48356.160000000003</c:v>
                </c:pt>
                <c:pt idx="3">
                  <c:v>982.88</c:v>
                </c:pt>
                <c:pt idx="4">
                  <c:v>1406.94</c:v>
                </c:pt>
              </c:numCache>
            </c:numRef>
          </c:val>
        </c:ser>
        <c:dLbls>
          <c:showLegendKey val="0"/>
          <c:showVal val="0"/>
          <c:showCatName val="0"/>
          <c:showSerName val="0"/>
          <c:showPercent val="0"/>
          <c:showBubbleSize val="0"/>
        </c:dLbls>
        <c:gapWidth val="150"/>
        <c:axId val="53128192"/>
        <c:axId val="5313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2046.32</c:v>
                </c:pt>
                <c:pt idx="1">
                  <c:v>2322.9699999999998</c:v>
                </c:pt>
                <c:pt idx="2">
                  <c:v>2098.87</c:v>
                </c:pt>
                <c:pt idx="3">
                  <c:v>571.29999999999995</c:v>
                </c:pt>
                <c:pt idx="4">
                  <c:v>527.82000000000005</c:v>
                </c:pt>
              </c:numCache>
            </c:numRef>
          </c:val>
          <c:smooth val="0"/>
        </c:ser>
        <c:dLbls>
          <c:showLegendKey val="0"/>
          <c:showVal val="0"/>
          <c:showCatName val="0"/>
          <c:showSerName val="0"/>
          <c:showPercent val="0"/>
          <c:showBubbleSize val="0"/>
        </c:dLbls>
        <c:marker val="1"/>
        <c:smooth val="0"/>
        <c:axId val="53128192"/>
        <c:axId val="53138560"/>
      </c:lineChart>
      <c:dateAx>
        <c:axId val="53128192"/>
        <c:scaling>
          <c:orientation val="minMax"/>
        </c:scaling>
        <c:delete val="1"/>
        <c:axPos val="b"/>
        <c:numFmt formatCode="ge" sourceLinked="1"/>
        <c:majorTickMark val="none"/>
        <c:minorTickMark val="none"/>
        <c:tickLblPos val="none"/>
        <c:crossAx val="53138560"/>
        <c:crosses val="autoZero"/>
        <c:auto val="1"/>
        <c:lblOffset val="100"/>
        <c:baseTimeUnit val="years"/>
      </c:dateAx>
      <c:valAx>
        <c:axId val="531385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12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148.13999999999999</c:v>
                </c:pt>
                <c:pt idx="1">
                  <c:v>137.46</c:v>
                </c:pt>
                <c:pt idx="2">
                  <c:v>121.47</c:v>
                </c:pt>
                <c:pt idx="3">
                  <c:v>109.01</c:v>
                </c:pt>
                <c:pt idx="4">
                  <c:v>90.91</c:v>
                </c:pt>
              </c:numCache>
            </c:numRef>
          </c:val>
        </c:ser>
        <c:dLbls>
          <c:showLegendKey val="0"/>
          <c:showVal val="0"/>
          <c:showCatName val="0"/>
          <c:showSerName val="0"/>
          <c:showPercent val="0"/>
          <c:showBubbleSize val="0"/>
        </c:dLbls>
        <c:gapWidth val="150"/>
        <c:axId val="53246592"/>
        <c:axId val="5324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592.66999999999996</c:v>
                </c:pt>
                <c:pt idx="1">
                  <c:v>547.41999999999996</c:v>
                </c:pt>
                <c:pt idx="2">
                  <c:v>536.9</c:v>
                </c:pt>
                <c:pt idx="3">
                  <c:v>495.43</c:v>
                </c:pt>
                <c:pt idx="4">
                  <c:v>488.5</c:v>
                </c:pt>
              </c:numCache>
            </c:numRef>
          </c:val>
          <c:smooth val="0"/>
        </c:ser>
        <c:dLbls>
          <c:showLegendKey val="0"/>
          <c:showVal val="0"/>
          <c:showCatName val="0"/>
          <c:showSerName val="0"/>
          <c:showPercent val="0"/>
          <c:showBubbleSize val="0"/>
        </c:dLbls>
        <c:marker val="1"/>
        <c:smooth val="0"/>
        <c:axId val="53246592"/>
        <c:axId val="53248768"/>
      </c:lineChart>
      <c:dateAx>
        <c:axId val="53246592"/>
        <c:scaling>
          <c:orientation val="minMax"/>
        </c:scaling>
        <c:delete val="1"/>
        <c:axPos val="b"/>
        <c:numFmt formatCode="ge" sourceLinked="1"/>
        <c:majorTickMark val="none"/>
        <c:minorTickMark val="none"/>
        <c:tickLblPos val="none"/>
        <c:crossAx val="53248768"/>
        <c:crosses val="autoZero"/>
        <c:auto val="1"/>
        <c:lblOffset val="100"/>
        <c:baseTimeUnit val="years"/>
      </c:dateAx>
      <c:valAx>
        <c:axId val="5324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32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96.4</c:v>
                </c:pt>
                <c:pt idx="1">
                  <c:v>96.75</c:v>
                </c:pt>
                <c:pt idx="2">
                  <c:v>81.59</c:v>
                </c:pt>
                <c:pt idx="3">
                  <c:v>113.23</c:v>
                </c:pt>
                <c:pt idx="4">
                  <c:v>97.56</c:v>
                </c:pt>
              </c:numCache>
            </c:numRef>
          </c:val>
        </c:ser>
        <c:dLbls>
          <c:showLegendKey val="0"/>
          <c:showVal val="0"/>
          <c:showCatName val="0"/>
          <c:showSerName val="0"/>
          <c:showPercent val="0"/>
          <c:showBubbleSize val="0"/>
        </c:dLbls>
        <c:gapWidth val="150"/>
        <c:axId val="53610752"/>
        <c:axId val="536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81.56</c:v>
                </c:pt>
                <c:pt idx="1">
                  <c:v>80.62</c:v>
                </c:pt>
                <c:pt idx="2">
                  <c:v>80.010000000000005</c:v>
                </c:pt>
                <c:pt idx="3">
                  <c:v>81.900000000000006</c:v>
                </c:pt>
                <c:pt idx="4">
                  <c:v>82.42</c:v>
                </c:pt>
              </c:numCache>
            </c:numRef>
          </c:val>
          <c:smooth val="0"/>
        </c:ser>
        <c:dLbls>
          <c:showLegendKey val="0"/>
          <c:showVal val="0"/>
          <c:showCatName val="0"/>
          <c:showSerName val="0"/>
          <c:showPercent val="0"/>
          <c:showBubbleSize val="0"/>
        </c:dLbls>
        <c:marker val="1"/>
        <c:smooth val="0"/>
        <c:axId val="53610752"/>
        <c:axId val="53617024"/>
      </c:lineChart>
      <c:dateAx>
        <c:axId val="53610752"/>
        <c:scaling>
          <c:orientation val="minMax"/>
        </c:scaling>
        <c:delete val="1"/>
        <c:axPos val="b"/>
        <c:numFmt formatCode="ge" sourceLinked="1"/>
        <c:majorTickMark val="none"/>
        <c:minorTickMark val="none"/>
        <c:tickLblPos val="none"/>
        <c:crossAx val="53617024"/>
        <c:crosses val="autoZero"/>
        <c:auto val="1"/>
        <c:lblOffset val="100"/>
        <c:baseTimeUnit val="years"/>
      </c:dateAx>
      <c:valAx>
        <c:axId val="536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1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134.87</c:v>
                </c:pt>
                <c:pt idx="1">
                  <c:v>134.4</c:v>
                </c:pt>
                <c:pt idx="2">
                  <c:v>159.54</c:v>
                </c:pt>
                <c:pt idx="3">
                  <c:v>115.16</c:v>
                </c:pt>
                <c:pt idx="4">
                  <c:v>133.44999999999999</c:v>
                </c:pt>
              </c:numCache>
            </c:numRef>
          </c:val>
        </c:ser>
        <c:dLbls>
          <c:showLegendKey val="0"/>
          <c:showVal val="0"/>
          <c:showCatName val="0"/>
          <c:showSerName val="0"/>
          <c:showPercent val="0"/>
          <c:showBubbleSize val="0"/>
        </c:dLbls>
        <c:gapWidth val="150"/>
        <c:axId val="53651328"/>
        <c:axId val="5366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227.44</c:v>
                </c:pt>
                <c:pt idx="1">
                  <c:v>229.31</c:v>
                </c:pt>
                <c:pt idx="2">
                  <c:v>232.46</c:v>
                </c:pt>
                <c:pt idx="3">
                  <c:v>227.97</c:v>
                </c:pt>
                <c:pt idx="4">
                  <c:v>226.99</c:v>
                </c:pt>
              </c:numCache>
            </c:numRef>
          </c:val>
          <c:smooth val="0"/>
        </c:ser>
        <c:dLbls>
          <c:showLegendKey val="0"/>
          <c:showVal val="0"/>
          <c:showCatName val="0"/>
          <c:showSerName val="0"/>
          <c:showPercent val="0"/>
          <c:showBubbleSize val="0"/>
        </c:dLbls>
        <c:marker val="1"/>
        <c:smooth val="0"/>
        <c:axId val="53651328"/>
        <c:axId val="53665792"/>
      </c:lineChart>
      <c:dateAx>
        <c:axId val="53651328"/>
        <c:scaling>
          <c:orientation val="minMax"/>
        </c:scaling>
        <c:delete val="1"/>
        <c:axPos val="b"/>
        <c:numFmt formatCode="ge" sourceLinked="1"/>
        <c:majorTickMark val="none"/>
        <c:minorTickMark val="none"/>
        <c:tickLblPos val="none"/>
        <c:crossAx val="53665792"/>
        <c:crosses val="autoZero"/>
        <c:auto val="1"/>
        <c:lblOffset val="100"/>
        <c:baseTimeUnit val="years"/>
      </c:dateAx>
      <c:valAx>
        <c:axId val="5366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65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鳥取県　三朝町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A9</v>
      </c>
      <c r="AA8" s="72"/>
      <c r="AB8" s="72"/>
      <c r="AC8" s="72"/>
      <c r="AD8" s="72"/>
      <c r="AE8" s="72"/>
      <c r="AF8" s="72"/>
      <c r="AG8" s="73"/>
      <c r="AH8" s="3"/>
      <c r="AI8" s="74">
        <f>データ!Q6</f>
        <v>6816</v>
      </c>
      <c r="AJ8" s="75"/>
      <c r="AK8" s="75"/>
      <c r="AL8" s="75"/>
      <c r="AM8" s="75"/>
      <c r="AN8" s="75"/>
      <c r="AO8" s="75"/>
      <c r="AP8" s="76"/>
      <c r="AQ8" s="57">
        <f>データ!R6</f>
        <v>233.52</v>
      </c>
      <c r="AR8" s="57"/>
      <c r="AS8" s="57"/>
      <c r="AT8" s="57"/>
      <c r="AU8" s="57"/>
      <c r="AV8" s="57"/>
      <c r="AW8" s="57"/>
      <c r="AX8" s="57"/>
      <c r="AY8" s="57">
        <f>データ!S6</f>
        <v>29.19</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83.92</v>
      </c>
      <c r="K10" s="57"/>
      <c r="L10" s="57"/>
      <c r="M10" s="57"/>
      <c r="N10" s="57"/>
      <c r="O10" s="57"/>
      <c r="P10" s="57"/>
      <c r="Q10" s="57"/>
      <c r="R10" s="57">
        <f>データ!O6</f>
        <v>69.05</v>
      </c>
      <c r="S10" s="57"/>
      <c r="T10" s="57"/>
      <c r="U10" s="57"/>
      <c r="V10" s="57"/>
      <c r="W10" s="57"/>
      <c r="X10" s="57"/>
      <c r="Y10" s="57"/>
      <c r="Z10" s="65">
        <f>データ!P6</f>
        <v>2160</v>
      </c>
      <c r="AA10" s="65"/>
      <c r="AB10" s="65"/>
      <c r="AC10" s="65"/>
      <c r="AD10" s="65"/>
      <c r="AE10" s="65"/>
      <c r="AF10" s="65"/>
      <c r="AG10" s="65"/>
      <c r="AH10" s="2"/>
      <c r="AI10" s="65">
        <f>データ!T6</f>
        <v>4679</v>
      </c>
      <c r="AJ10" s="65"/>
      <c r="AK10" s="65"/>
      <c r="AL10" s="65"/>
      <c r="AM10" s="65"/>
      <c r="AN10" s="65"/>
      <c r="AO10" s="65"/>
      <c r="AP10" s="65"/>
      <c r="AQ10" s="57">
        <f>データ!U6</f>
        <v>31.86</v>
      </c>
      <c r="AR10" s="57"/>
      <c r="AS10" s="57"/>
      <c r="AT10" s="57"/>
      <c r="AU10" s="57"/>
      <c r="AV10" s="57"/>
      <c r="AW10" s="57"/>
      <c r="AX10" s="57"/>
      <c r="AY10" s="57">
        <f>データ!V6</f>
        <v>146.86000000000001</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313645</v>
      </c>
      <c r="D6" s="31">
        <f t="shared" si="3"/>
        <v>46</v>
      </c>
      <c r="E6" s="31">
        <f t="shared" si="3"/>
        <v>1</v>
      </c>
      <c r="F6" s="31">
        <f t="shared" si="3"/>
        <v>0</v>
      </c>
      <c r="G6" s="31">
        <f t="shared" si="3"/>
        <v>1</v>
      </c>
      <c r="H6" s="31" t="str">
        <f t="shared" si="3"/>
        <v>鳥取県　三朝町</v>
      </c>
      <c r="I6" s="31" t="str">
        <f t="shared" si="3"/>
        <v>法適用</v>
      </c>
      <c r="J6" s="31" t="str">
        <f t="shared" si="3"/>
        <v>水道事業</v>
      </c>
      <c r="K6" s="31" t="str">
        <f t="shared" si="3"/>
        <v>末端給水事業</v>
      </c>
      <c r="L6" s="31" t="str">
        <f t="shared" si="3"/>
        <v>A9</v>
      </c>
      <c r="M6" s="32" t="str">
        <f t="shared" si="3"/>
        <v>-</v>
      </c>
      <c r="N6" s="32">
        <f t="shared" si="3"/>
        <v>83.92</v>
      </c>
      <c r="O6" s="32">
        <f t="shared" si="3"/>
        <v>69.05</v>
      </c>
      <c r="P6" s="32">
        <f t="shared" si="3"/>
        <v>2160</v>
      </c>
      <c r="Q6" s="32">
        <f t="shared" si="3"/>
        <v>6816</v>
      </c>
      <c r="R6" s="32">
        <f t="shared" si="3"/>
        <v>233.52</v>
      </c>
      <c r="S6" s="32">
        <f t="shared" si="3"/>
        <v>29.19</v>
      </c>
      <c r="T6" s="32">
        <f t="shared" si="3"/>
        <v>4679</v>
      </c>
      <c r="U6" s="32">
        <f t="shared" si="3"/>
        <v>31.86</v>
      </c>
      <c r="V6" s="32">
        <f t="shared" si="3"/>
        <v>146.86000000000001</v>
      </c>
      <c r="W6" s="33">
        <f>IF(W7="",NA(),W7)</f>
        <v>102.99</v>
      </c>
      <c r="X6" s="33">
        <f t="shared" ref="X6:AF6" si="4">IF(X7="",NA(),X7)</f>
        <v>103.38</v>
      </c>
      <c r="Y6" s="33">
        <f t="shared" si="4"/>
        <v>87.27</v>
      </c>
      <c r="Z6" s="33">
        <f t="shared" si="4"/>
        <v>113.14</v>
      </c>
      <c r="AA6" s="33">
        <f t="shared" si="4"/>
        <v>105</v>
      </c>
      <c r="AB6" s="33">
        <f t="shared" si="4"/>
        <v>100.54</v>
      </c>
      <c r="AC6" s="33">
        <f t="shared" si="4"/>
        <v>100.73</v>
      </c>
      <c r="AD6" s="33">
        <f t="shared" si="4"/>
        <v>109.5</v>
      </c>
      <c r="AE6" s="33">
        <f t="shared" si="4"/>
        <v>106.28</v>
      </c>
      <c r="AF6" s="33">
        <f t="shared" si="4"/>
        <v>108.35</v>
      </c>
      <c r="AG6" s="32" t="str">
        <f>IF(AG7="","",IF(AG7="-","【-】","【"&amp;SUBSTITUTE(TEXT(AG7,"#,##0.00"),"-","△")&amp;"】"))</f>
        <v>【113.56】</v>
      </c>
      <c r="AH6" s="32">
        <f>IF(AH7="",NA(),AH7)</f>
        <v>0</v>
      </c>
      <c r="AI6" s="32">
        <f t="shared" ref="AI6:AQ6" si="5">IF(AI7="",NA(),AI7)</f>
        <v>0</v>
      </c>
      <c r="AJ6" s="33">
        <f t="shared" si="5"/>
        <v>8.2200000000000006</v>
      </c>
      <c r="AK6" s="33">
        <f t="shared" si="5"/>
        <v>22.63</v>
      </c>
      <c r="AL6" s="33">
        <f t="shared" si="5"/>
        <v>17.87</v>
      </c>
      <c r="AM6" s="33">
        <f t="shared" si="5"/>
        <v>46.21</v>
      </c>
      <c r="AN6" s="33">
        <f t="shared" si="5"/>
        <v>50.06</v>
      </c>
      <c r="AO6" s="33">
        <f t="shared" si="5"/>
        <v>44.3</v>
      </c>
      <c r="AP6" s="33">
        <f t="shared" si="5"/>
        <v>32.31</v>
      </c>
      <c r="AQ6" s="33">
        <f t="shared" si="5"/>
        <v>26.85</v>
      </c>
      <c r="AR6" s="32" t="str">
        <f>IF(AR7="","",IF(AR7="-","【-】","【"&amp;SUBSTITUTE(TEXT(AR7,"#,##0.00"),"-","△")&amp;"】"))</f>
        <v>【0.87】</v>
      </c>
      <c r="AS6" s="33">
        <f>IF(AS7="",NA(),AS7)</f>
        <v>9879.61</v>
      </c>
      <c r="AT6" s="33">
        <f t="shared" ref="AT6:BB6" si="6">IF(AT7="",NA(),AT7)</f>
        <v>19267.060000000001</v>
      </c>
      <c r="AU6" s="33">
        <f t="shared" si="6"/>
        <v>48356.160000000003</v>
      </c>
      <c r="AV6" s="33">
        <f t="shared" si="6"/>
        <v>982.88</v>
      </c>
      <c r="AW6" s="33">
        <f t="shared" si="6"/>
        <v>1406.94</v>
      </c>
      <c r="AX6" s="33">
        <f t="shared" si="6"/>
        <v>2046.32</v>
      </c>
      <c r="AY6" s="33">
        <f t="shared" si="6"/>
        <v>2322.9699999999998</v>
      </c>
      <c r="AZ6" s="33">
        <f t="shared" si="6"/>
        <v>2098.87</v>
      </c>
      <c r="BA6" s="33">
        <f t="shared" si="6"/>
        <v>571.29999999999995</v>
      </c>
      <c r="BB6" s="33">
        <f t="shared" si="6"/>
        <v>527.82000000000005</v>
      </c>
      <c r="BC6" s="32" t="str">
        <f>IF(BC7="","",IF(BC7="-","【-】","【"&amp;SUBSTITUTE(TEXT(BC7,"#,##0.00"),"-","△")&amp;"】"))</f>
        <v>【262.74】</v>
      </c>
      <c r="BD6" s="33">
        <f>IF(BD7="",NA(),BD7)</f>
        <v>148.13999999999999</v>
      </c>
      <c r="BE6" s="33">
        <f t="shared" ref="BE6:BM6" si="7">IF(BE7="",NA(),BE7)</f>
        <v>137.46</v>
      </c>
      <c r="BF6" s="33">
        <f t="shared" si="7"/>
        <v>121.47</v>
      </c>
      <c r="BG6" s="33">
        <f t="shared" si="7"/>
        <v>109.01</v>
      </c>
      <c r="BH6" s="33">
        <f t="shared" si="7"/>
        <v>90.91</v>
      </c>
      <c r="BI6" s="33">
        <f t="shared" si="7"/>
        <v>592.66999999999996</v>
      </c>
      <c r="BJ6" s="33">
        <f t="shared" si="7"/>
        <v>547.41999999999996</v>
      </c>
      <c r="BK6" s="33">
        <f t="shared" si="7"/>
        <v>536.9</v>
      </c>
      <c r="BL6" s="33">
        <f t="shared" si="7"/>
        <v>495.43</v>
      </c>
      <c r="BM6" s="33">
        <f t="shared" si="7"/>
        <v>488.5</v>
      </c>
      <c r="BN6" s="32" t="str">
        <f>IF(BN7="","",IF(BN7="-","【-】","【"&amp;SUBSTITUTE(TEXT(BN7,"#,##0.00"),"-","△")&amp;"】"))</f>
        <v>【276.38】</v>
      </c>
      <c r="BO6" s="33">
        <f>IF(BO7="",NA(),BO7)</f>
        <v>96.4</v>
      </c>
      <c r="BP6" s="33">
        <f t="shared" ref="BP6:BX6" si="8">IF(BP7="",NA(),BP7)</f>
        <v>96.75</v>
      </c>
      <c r="BQ6" s="33">
        <f t="shared" si="8"/>
        <v>81.59</v>
      </c>
      <c r="BR6" s="33">
        <f t="shared" si="8"/>
        <v>113.23</v>
      </c>
      <c r="BS6" s="33">
        <f t="shared" si="8"/>
        <v>97.56</v>
      </c>
      <c r="BT6" s="33">
        <f t="shared" si="8"/>
        <v>81.56</v>
      </c>
      <c r="BU6" s="33">
        <f t="shared" si="8"/>
        <v>80.62</v>
      </c>
      <c r="BV6" s="33">
        <f t="shared" si="8"/>
        <v>80.010000000000005</v>
      </c>
      <c r="BW6" s="33">
        <f t="shared" si="8"/>
        <v>81.900000000000006</v>
      </c>
      <c r="BX6" s="33">
        <f t="shared" si="8"/>
        <v>82.42</v>
      </c>
      <c r="BY6" s="32" t="str">
        <f>IF(BY7="","",IF(BY7="-","【-】","【"&amp;SUBSTITUTE(TEXT(BY7,"#,##0.00"),"-","△")&amp;"】"))</f>
        <v>【104.99】</v>
      </c>
      <c r="BZ6" s="33">
        <f>IF(BZ7="",NA(),BZ7)</f>
        <v>134.87</v>
      </c>
      <c r="CA6" s="33">
        <f t="shared" ref="CA6:CI6" si="9">IF(CA7="",NA(),CA7)</f>
        <v>134.4</v>
      </c>
      <c r="CB6" s="33">
        <f t="shared" si="9"/>
        <v>159.54</v>
      </c>
      <c r="CC6" s="33">
        <f t="shared" si="9"/>
        <v>115.16</v>
      </c>
      <c r="CD6" s="33">
        <f t="shared" si="9"/>
        <v>133.44999999999999</v>
      </c>
      <c r="CE6" s="33">
        <f t="shared" si="9"/>
        <v>227.44</v>
      </c>
      <c r="CF6" s="33">
        <f t="shared" si="9"/>
        <v>229.31</v>
      </c>
      <c r="CG6" s="33">
        <f t="shared" si="9"/>
        <v>232.46</v>
      </c>
      <c r="CH6" s="33">
        <f t="shared" si="9"/>
        <v>227.97</v>
      </c>
      <c r="CI6" s="33">
        <f t="shared" si="9"/>
        <v>226.99</v>
      </c>
      <c r="CJ6" s="32" t="str">
        <f>IF(CJ7="","",IF(CJ7="-","【-】","【"&amp;SUBSTITUTE(TEXT(CJ7,"#,##0.00"),"-","△")&amp;"】"))</f>
        <v>【163.72】</v>
      </c>
      <c r="CK6" s="33">
        <f>IF(CK7="",NA(),CK7)</f>
        <v>39.979999999999997</v>
      </c>
      <c r="CL6" s="33">
        <f t="shared" ref="CL6:CT6" si="10">IF(CL7="",NA(),CL7)</f>
        <v>36.979999999999997</v>
      </c>
      <c r="CM6" s="33">
        <f t="shared" si="10"/>
        <v>38.590000000000003</v>
      </c>
      <c r="CN6" s="33">
        <f t="shared" si="10"/>
        <v>37.57</v>
      </c>
      <c r="CO6" s="33">
        <f t="shared" si="10"/>
        <v>37</v>
      </c>
      <c r="CP6" s="33">
        <f t="shared" si="10"/>
        <v>38.770000000000003</v>
      </c>
      <c r="CQ6" s="33">
        <f t="shared" si="10"/>
        <v>40.119999999999997</v>
      </c>
      <c r="CR6" s="33">
        <f t="shared" si="10"/>
        <v>41.24</v>
      </c>
      <c r="CS6" s="33">
        <f t="shared" si="10"/>
        <v>40.700000000000003</v>
      </c>
      <c r="CT6" s="33">
        <f t="shared" si="10"/>
        <v>39.909999999999997</v>
      </c>
      <c r="CU6" s="32" t="str">
        <f>IF(CU7="","",IF(CU7="-","【-】","【"&amp;SUBSTITUTE(TEXT(CU7,"#,##0.00"),"-","△")&amp;"】"))</f>
        <v>【59.76】</v>
      </c>
      <c r="CV6" s="33">
        <f>IF(CV7="",NA(),CV7)</f>
        <v>80.180000000000007</v>
      </c>
      <c r="CW6" s="33">
        <f t="shared" ref="CW6:DE6" si="11">IF(CW7="",NA(),CW7)</f>
        <v>83.61</v>
      </c>
      <c r="CX6" s="33">
        <f t="shared" si="11"/>
        <v>79.05</v>
      </c>
      <c r="CY6" s="33">
        <f t="shared" si="11"/>
        <v>77.489999999999995</v>
      </c>
      <c r="CZ6" s="33">
        <f t="shared" si="11"/>
        <v>78.069999999999993</v>
      </c>
      <c r="DA6" s="33">
        <f t="shared" si="11"/>
        <v>77.69</v>
      </c>
      <c r="DB6" s="33">
        <f t="shared" si="11"/>
        <v>76.87</v>
      </c>
      <c r="DC6" s="33">
        <f t="shared" si="11"/>
        <v>74.900000000000006</v>
      </c>
      <c r="DD6" s="33">
        <f t="shared" si="11"/>
        <v>74.61</v>
      </c>
      <c r="DE6" s="33">
        <f t="shared" si="11"/>
        <v>75.62</v>
      </c>
      <c r="DF6" s="32" t="str">
        <f>IF(DF7="","",IF(DF7="-","【-】","【"&amp;SUBSTITUTE(TEXT(DF7,"#,##0.00"),"-","△")&amp;"】"))</f>
        <v>【89.95】</v>
      </c>
      <c r="DG6" s="33">
        <f>IF(DG7="",NA(),DG7)</f>
        <v>54.65</v>
      </c>
      <c r="DH6" s="33">
        <f t="shared" ref="DH6:DP6" si="12">IF(DH7="",NA(),DH7)</f>
        <v>55.53</v>
      </c>
      <c r="DI6" s="33">
        <f t="shared" si="12"/>
        <v>56.5</v>
      </c>
      <c r="DJ6" s="33">
        <f t="shared" si="12"/>
        <v>58.69</v>
      </c>
      <c r="DK6" s="33">
        <f t="shared" si="12"/>
        <v>59.94</v>
      </c>
      <c r="DL6" s="33">
        <f t="shared" si="12"/>
        <v>37.409999999999997</v>
      </c>
      <c r="DM6" s="33">
        <f t="shared" si="12"/>
        <v>38.520000000000003</v>
      </c>
      <c r="DN6" s="33">
        <f t="shared" si="12"/>
        <v>39.049999999999997</v>
      </c>
      <c r="DO6" s="33">
        <f t="shared" si="12"/>
        <v>50.44</v>
      </c>
      <c r="DP6" s="33">
        <f t="shared" si="12"/>
        <v>51.44</v>
      </c>
      <c r="DQ6" s="32" t="str">
        <f>IF(DQ7="","",IF(DQ7="-","【-】","【"&amp;SUBSTITUTE(TEXT(DQ7,"#,##0.00"),"-","△")&amp;"】"))</f>
        <v>【47.18】</v>
      </c>
      <c r="DR6" s="32">
        <f>IF(DR7="",NA(),DR7)</f>
        <v>0</v>
      </c>
      <c r="DS6" s="32">
        <f t="shared" ref="DS6:EA6" si="13">IF(DS7="",NA(),DS7)</f>
        <v>0</v>
      </c>
      <c r="DT6" s="32">
        <f t="shared" si="13"/>
        <v>0</v>
      </c>
      <c r="DU6" s="32">
        <f t="shared" si="13"/>
        <v>0</v>
      </c>
      <c r="DV6" s="32">
        <f t="shared" si="13"/>
        <v>0</v>
      </c>
      <c r="DW6" s="33">
        <f t="shared" si="13"/>
        <v>5.74</v>
      </c>
      <c r="DX6" s="33">
        <f t="shared" si="13"/>
        <v>6.76</v>
      </c>
      <c r="DY6" s="33">
        <f t="shared" si="13"/>
        <v>8.18</v>
      </c>
      <c r="DZ6" s="33">
        <f t="shared" si="13"/>
        <v>9.64</v>
      </c>
      <c r="EA6" s="33">
        <f t="shared" si="13"/>
        <v>11.68</v>
      </c>
      <c r="EB6" s="32" t="str">
        <f>IF(EB7="","",IF(EB7="-","【-】","【"&amp;SUBSTITUTE(TEXT(EB7,"#,##0.00"),"-","△")&amp;"】"))</f>
        <v>【13.18】</v>
      </c>
      <c r="EC6" s="33">
        <f>IF(EC7="",NA(),EC7)</f>
        <v>0.49</v>
      </c>
      <c r="ED6" s="33">
        <f t="shared" ref="ED6:EL6" si="14">IF(ED7="",NA(),ED7)</f>
        <v>1.45</v>
      </c>
      <c r="EE6" s="33">
        <f t="shared" si="14"/>
        <v>0.16</v>
      </c>
      <c r="EF6" s="33">
        <f t="shared" si="14"/>
        <v>0.51</v>
      </c>
      <c r="EG6" s="33">
        <f t="shared" si="14"/>
        <v>0.93</v>
      </c>
      <c r="EH6" s="33">
        <f t="shared" si="14"/>
        <v>0.5</v>
      </c>
      <c r="EI6" s="33">
        <f t="shared" si="14"/>
        <v>0.62</v>
      </c>
      <c r="EJ6" s="33">
        <f t="shared" si="14"/>
        <v>0.23</v>
      </c>
      <c r="EK6" s="33">
        <f t="shared" si="14"/>
        <v>0.34</v>
      </c>
      <c r="EL6" s="33">
        <f t="shared" si="14"/>
        <v>0.28999999999999998</v>
      </c>
      <c r="EM6" s="32" t="str">
        <f>IF(EM7="","",IF(EM7="-","【-】","【"&amp;SUBSTITUTE(TEXT(EM7,"#,##0.00"),"-","△")&amp;"】"))</f>
        <v>【0.85】</v>
      </c>
    </row>
    <row r="7" spans="1:143" s="34" customFormat="1">
      <c r="A7" s="26"/>
      <c r="B7" s="35">
        <v>2015</v>
      </c>
      <c r="C7" s="35">
        <v>313645</v>
      </c>
      <c r="D7" s="35">
        <v>46</v>
      </c>
      <c r="E7" s="35">
        <v>1</v>
      </c>
      <c r="F7" s="35">
        <v>0</v>
      </c>
      <c r="G7" s="35">
        <v>1</v>
      </c>
      <c r="H7" s="35" t="s">
        <v>93</v>
      </c>
      <c r="I7" s="35" t="s">
        <v>94</v>
      </c>
      <c r="J7" s="35" t="s">
        <v>95</v>
      </c>
      <c r="K7" s="35" t="s">
        <v>96</v>
      </c>
      <c r="L7" s="35" t="s">
        <v>97</v>
      </c>
      <c r="M7" s="36" t="s">
        <v>98</v>
      </c>
      <c r="N7" s="36">
        <v>83.92</v>
      </c>
      <c r="O7" s="36">
        <v>69.05</v>
      </c>
      <c r="P7" s="36">
        <v>2160</v>
      </c>
      <c r="Q7" s="36">
        <v>6816</v>
      </c>
      <c r="R7" s="36">
        <v>233.52</v>
      </c>
      <c r="S7" s="36">
        <v>29.19</v>
      </c>
      <c r="T7" s="36">
        <v>4679</v>
      </c>
      <c r="U7" s="36">
        <v>31.86</v>
      </c>
      <c r="V7" s="36">
        <v>146.86000000000001</v>
      </c>
      <c r="W7" s="36">
        <v>102.99</v>
      </c>
      <c r="X7" s="36">
        <v>103.38</v>
      </c>
      <c r="Y7" s="36">
        <v>87.27</v>
      </c>
      <c r="Z7" s="36">
        <v>113.14</v>
      </c>
      <c r="AA7" s="36">
        <v>105</v>
      </c>
      <c r="AB7" s="36">
        <v>100.54</v>
      </c>
      <c r="AC7" s="36">
        <v>100.73</v>
      </c>
      <c r="AD7" s="36">
        <v>109.5</v>
      </c>
      <c r="AE7" s="36">
        <v>106.28</v>
      </c>
      <c r="AF7" s="36">
        <v>108.35</v>
      </c>
      <c r="AG7" s="36">
        <v>113.56</v>
      </c>
      <c r="AH7" s="36">
        <v>0</v>
      </c>
      <c r="AI7" s="36">
        <v>0</v>
      </c>
      <c r="AJ7" s="36">
        <v>8.2200000000000006</v>
      </c>
      <c r="AK7" s="36">
        <v>22.63</v>
      </c>
      <c r="AL7" s="36">
        <v>17.87</v>
      </c>
      <c r="AM7" s="36">
        <v>46.21</v>
      </c>
      <c r="AN7" s="36">
        <v>50.06</v>
      </c>
      <c r="AO7" s="36">
        <v>44.3</v>
      </c>
      <c r="AP7" s="36">
        <v>32.31</v>
      </c>
      <c r="AQ7" s="36">
        <v>26.85</v>
      </c>
      <c r="AR7" s="36">
        <v>0.87</v>
      </c>
      <c r="AS7" s="36">
        <v>9879.61</v>
      </c>
      <c r="AT7" s="36">
        <v>19267.060000000001</v>
      </c>
      <c r="AU7" s="36">
        <v>48356.160000000003</v>
      </c>
      <c r="AV7" s="36">
        <v>982.88</v>
      </c>
      <c r="AW7" s="36">
        <v>1406.94</v>
      </c>
      <c r="AX7" s="36">
        <v>2046.32</v>
      </c>
      <c r="AY7" s="36">
        <v>2322.9699999999998</v>
      </c>
      <c r="AZ7" s="36">
        <v>2098.87</v>
      </c>
      <c r="BA7" s="36">
        <v>571.29999999999995</v>
      </c>
      <c r="BB7" s="36">
        <v>527.82000000000005</v>
      </c>
      <c r="BC7" s="36">
        <v>262.74</v>
      </c>
      <c r="BD7" s="36">
        <v>148.13999999999999</v>
      </c>
      <c r="BE7" s="36">
        <v>137.46</v>
      </c>
      <c r="BF7" s="36">
        <v>121.47</v>
      </c>
      <c r="BG7" s="36">
        <v>109.01</v>
      </c>
      <c r="BH7" s="36">
        <v>90.91</v>
      </c>
      <c r="BI7" s="36">
        <v>592.66999999999996</v>
      </c>
      <c r="BJ7" s="36">
        <v>547.41999999999996</v>
      </c>
      <c r="BK7" s="36">
        <v>536.9</v>
      </c>
      <c r="BL7" s="36">
        <v>495.43</v>
      </c>
      <c r="BM7" s="36">
        <v>488.5</v>
      </c>
      <c r="BN7" s="36">
        <v>276.38</v>
      </c>
      <c r="BO7" s="36">
        <v>96.4</v>
      </c>
      <c r="BP7" s="36">
        <v>96.75</v>
      </c>
      <c r="BQ7" s="36">
        <v>81.59</v>
      </c>
      <c r="BR7" s="36">
        <v>113.23</v>
      </c>
      <c r="BS7" s="36">
        <v>97.56</v>
      </c>
      <c r="BT7" s="36">
        <v>81.56</v>
      </c>
      <c r="BU7" s="36">
        <v>80.62</v>
      </c>
      <c r="BV7" s="36">
        <v>80.010000000000005</v>
      </c>
      <c r="BW7" s="36">
        <v>81.900000000000006</v>
      </c>
      <c r="BX7" s="36">
        <v>82.42</v>
      </c>
      <c r="BY7" s="36">
        <v>104.99</v>
      </c>
      <c r="BZ7" s="36">
        <v>134.87</v>
      </c>
      <c r="CA7" s="36">
        <v>134.4</v>
      </c>
      <c r="CB7" s="36">
        <v>159.54</v>
      </c>
      <c r="CC7" s="36">
        <v>115.16</v>
      </c>
      <c r="CD7" s="36">
        <v>133.44999999999999</v>
      </c>
      <c r="CE7" s="36">
        <v>227.44</v>
      </c>
      <c r="CF7" s="36">
        <v>229.31</v>
      </c>
      <c r="CG7" s="36">
        <v>232.46</v>
      </c>
      <c r="CH7" s="36">
        <v>227.97</v>
      </c>
      <c r="CI7" s="36">
        <v>226.99</v>
      </c>
      <c r="CJ7" s="36">
        <v>163.72</v>
      </c>
      <c r="CK7" s="36">
        <v>39.979999999999997</v>
      </c>
      <c r="CL7" s="36">
        <v>36.979999999999997</v>
      </c>
      <c r="CM7" s="36">
        <v>38.590000000000003</v>
      </c>
      <c r="CN7" s="36">
        <v>37.57</v>
      </c>
      <c r="CO7" s="36">
        <v>37</v>
      </c>
      <c r="CP7" s="36">
        <v>38.770000000000003</v>
      </c>
      <c r="CQ7" s="36">
        <v>40.119999999999997</v>
      </c>
      <c r="CR7" s="36">
        <v>41.24</v>
      </c>
      <c r="CS7" s="36">
        <v>40.700000000000003</v>
      </c>
      <c r="CT7" s="36">
        <v>39.909999999999997</v>
      </c>
      <c r="CU7" s="36">
        <v>59.76</v>
      </c>
      <c r="CV7" s="36">
        <v>80.180000000000007</v>
      </c>
      <c r="CW7" s="36">
        <v>83.61</v>
      </c>
      <c r="CX7" s="36">
        <v>79.05</v>
      </c>
      <c r="CY7" s="36">
        <v>77.489999999999995</v>
      </c>
      <c r="CZ7" s="36">
        <v>78.069999999999993</v>
      </c>
      <c r="DA7" s="36">
        <v>77.69</v>
      </c>
      <c r="DB7" s="36">
        <v>76.87</v>
      </c>
      <c r="DC7" s="36">
        <v>74.900000000000006</v>
      </c>
      <c r="DD7" s="36">
        <v>74.61</v>
      </c>
      <c r="DE7" s="36">
        <v>75.62</v>
      </c>
      <c r="DF7" s="36">
        <v>89.95</v>
      </c>
      <c r="DG7" s="36">
        <v>54.65</v>
      </c>
      <c r="DH7" s="36">
        <v>55.53</v>
      </c>
      <c r="DI7" s="36">
        <v>56.5</v>
      </c>
      <c r="DJ7" s="36">
        <v>58.69</v>
      </c>
      <c r="DK7" s="36">
        <v>59.94</v>
      </c>
      <c r="DL7" s="36">
        <v>37.409999999999997</v>
      </c>
      <c r="DM7" s="36">
        <v>38.520000000000003</v>
      </c>
      <c r="DN7" s="36">
        <v>39.049999999999997</v>
      </c>
      <c r="DO7" s="36">
        <v>50.44</v>
      </c>
      <c r="DP7" s="36">
        <v>51.44</v>
      </c>
      <c r="DQ7" s="36">
        <v>47.18</v>
      </c>
      <c r="DR7" s="36">
        <v>0</v>
      </c>
      <c r="DS7" s="36">
        <v>0</v>
      </c>
      <c r="DT7" s="36">
        <v>0</v>
      </c>
      <c r="DU7" s="36">
        <v>0</v>
      </c>
      <c r="DV7" s="36">
        <v>0</v>
      </c>
      <c r="DW7" s="36">
        <v>5.74</v>
      </c>
      <c r="DX7" s="36">
        <v>6.76</v>
      </c>
      <c r="DY7" s="36">
        <v>8.18</v>
      </c>
      <c r="DZ7" s="36">
        <v>9.64</v>
      </c>
      <c r="EA7" s="36">
        <v>11.68</v>
      </c>
      <c r="EB7" s="36">
        <v>13.18</v>
      </c>
      <c r="EC7" s="36">
        <v>0.49</v>
      </c>
      <c r="ED7" s="36">
        <v>1.45</v>
      </c>
      <c r="EE7" s="36">
        <v>0.16</v>
      </c>
      <c r="EF7" s="36">
        <v>0.51</v>
      </c>
      <c r="EG7" s="36">
        <v>0.93</v>
      </c>
      <c r="EH7" s="36">
        <v>0.5</v>
      </c>
      <c r="EI7" s="36">
        <v>0.62</v>
      </c>
      <c r="EJ7" s="36">
        <v>0.23</v>
      </c>
      <c r="EK7" s="36">
        <v>0.34</v>
      </c>
      <c r="EL7" s="36">
        <v>0.28999999999999998</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urushibara-ryouji</cp:lastModifiedBy>
  <cp:lastPrinted>2017-02-22T03:34:06Z</cp:lastPrinted>
  <dcterms:created xsi:type="dcterms:W3CDTF">2017-02-01T08:46:35Z</dcterms:created>
  <dcterms:modified xsi:type="dcterms:W3CDTF">2017-02-22T03:34:10Z</dcterms:modified>
  <cp:category/>
</cp:coreProperties>
</file>