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zu499\Desktop\法適水道（0203修正）\法適水道（0203修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<sst xmlns="http://schemas.openxmlformats.org/spreadsheetml/2006/main" count="217" uniqueCount="107">
  <si>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</si>
  <si>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</si>
  <si>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</si>
  <si>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</si>
  <si>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</si>
  <si>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</si>
  <si>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</si>
  <si>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</si>
  <si>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</si>
  <si>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</si>
  <si>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</si>
  <si>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</si>
  <si>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</si>
  <si>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</si>
  <si>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</si>
  <si>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</si>
  <si>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</si>
  <si>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</si>
  <si>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</si>
  <si>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</si>
  <si>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</si>
  <si>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</si>
  <si>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</si>
  <si>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</si>
  <si>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</si>
  <si>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</si>
  <si>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</si>
  <si>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</si>
  <si>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</si>
  <si>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</si>
  <si>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</si>
  <si>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</si>
  <si>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</si>
  <si>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</si>
  <si>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</si>
  <si>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</si>
  <si>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</si>
  <si>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</si>
  <si>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</si>
  <si>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</si>
  <si>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</si>
  <si>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</si>
  <si>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</si>
  <si>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</si>
  <si>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</si>
  <si>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</si>
  <si>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</si>
  <si>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</si>
  <si>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</si>
  <si>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</si>
  <si>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</si>
  <si>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</si>
  <si>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</si>
  <si>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</si>
  <si>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</si>
  <si>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</si>
  <si>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</si>
  <si>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</si>
  <si>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</si>
  <si>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</si>
  <si>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</si>
  <si>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</si>
  <si>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</si>
  <si>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</si>
  <si>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</si>
  <si>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</si>
  <si>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</si>
  <si>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</si>
  <si>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</si>
  <si>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</si>
  <si>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</si>
  <si>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</si>
  <si>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</si>
  <si>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</si>
  <si>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</si>
  <si>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</si>
  <si>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</si>
  <si>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</si>
  <si>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</si>
  <si>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</si>
  <si>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</si>
  <si>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</si>
  <si>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</si>
  <si>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</si>
  <si>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</si>
  <si>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</si>
  <si>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</si>
  <si>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</si>
  <si>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</si>
  <si>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</si>
  <si>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</si>
  <si>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</si>
  <si>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</si>
  <si>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智頭町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</si>
  <si>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</si>
  <si>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</si>
  <si>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</si>
  <si>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</si>
  <si>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</si>
  <si>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</si>
  <si>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</si>
  <si>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</si>
  <si>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</si>
  <si>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</si>
  <si>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予定外の委託料等のため、平成25年度が単年度赤字となったが、累積欠損金もなく例年は黒字であり、収入と支出のバランスは取れていると思われる。
　短期の支払能力についても、減少傾向にあるものの、類似団体と比較しても非常に高く十分な支払能力を持っている。
　負債については、近年新たな企業債を借りることなく償還のみのであるため、企業債残高は毎年減少しているが、給水収益も減少傾向であるが、類似団体と比較しても十分であり、他会計繰入金を受けていない。
　給水原価についても類似団体平均と比較しても、ほぼ同額である。
　施設利用率については、漏水が減少した影響で近年低下しているが類似団体とほぼ同程度である。
　しかし、有収率については、近年向上しているが類似他団体と比較して低いため、早期発見、修理することで漏水を減少させて、さらに向上させていきたい。
</t>
    <phoneticPr fontId="4"/>
  </si>
  <si>
    <t>平成26年度に大規模な施設の増設を行ったため、管路経年化率が大きく減少したが、それでも類似他団体と比べると、高い数値であり老朽管の更新が十分とは言えない状況である。
　平成10年度頃から下水道工事に併せて管路更新を行っているが、近年はペースダウンしているため、早急に老朽化、耐震化に対応していきたいが、近年の集中的な投資のため、減価償却費が上昇しており、経営計画等と照らし合わせながらの計画的な更新をしていきたい。</t>
    <phoneticPr fontId="4"/>
  </si>
  <si>
    <t>老朽管更新、耐震化、老朽施設更新には多額の費用がかかるため、自己財源のみではなく、企業債、補助金、繰入金等を十分に考慮した計画を作成し、なおかつ経営に負担をかけないよう、バランスの取れた更新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</si>
</sst>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1.28</c:v>
                </c:pt>
                <c:pt idx="1">
                  <c:v>0</c:v>
                </c:pt>
                <c:pt idx="2" formatCode="#,##0.00;&quot;△&quot;#,##0.00;&quot;-&quot;">
                  <c:v>1.17</c:v>
                </c:pt>
                <c:pt idx="3">
                  <c:v>0</c:v>
                </c:pt>
                <c:pt idx="4" formatCode="#,##0.00;&quot;△&quot;#,##0.00;&quot;-&quot;">
                  <c:v>3.07</c:v>
                </c:pt>
              </c:numCache>
            </c:numRef>
          </c:val>
        </c:ser>
        <c:dLbls>
          <c:showLegendKey val="0"/>
          <c:showVal val="0"/>
          <c:showCatName val="0"/>
          <c:showSerName val="0"/>
          <c:showPercent val="0"/>
          <c:showBubbleSize val="0"/>
        </c:dLbls>
        <c:gapWidth val="150"/>
        <c:axId val="161714080"/>
        <c:axId val="1617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61714080"/>
        <c:axId val="161715256"/>
      </c:lineChart>
      <c:dateAx>
        <c:axId val="161714080"/>
        <c:scaling>
          <c:orientation val="minMax"/>
        </c:scaling>
        <c:delete val="1"/>
        <c:axPos val="b"/>
        <c:numFmt formatCode="ge" sourceLinked="1"/>
        <c:majorTickMark val="none"/>
        <c:minorTickMark val="none"/>
        <c:tickLblPos val="none"/>
        <c:crossAx val="161715256"/>
        <c:crosses val="autoZero"/>
        <c:auto val="1"/>
        <c:lblOffset val="100"/>
        <c:baseTimeUnit val="years"/>
      </c:dateAx>
      <c:valAx>
        <c:axId val="1617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59.46</c:v>
                </c:pt>
                <c:pt idx="1">
                  <c:v>63.08</c:v>
                </c:pt>
                <c:pt idx="2">
                  <c:v>45.7</c:v>
                </c:pt>
                <c:pt idx="3">
                  <c:v>42.07</c:v>
                </c:pt>
                <c:pt idx="4">
                  <c:v>41.89</c:v>
                </c:pt>
              </c:numCache>
            </c:numRef>
          </c:val>
        </c:ser>
        <c:dLbls>
          <c:showLegendKey val="0"/>
          <c:showVal val="0"/>
          <c:showCatName val="0"/>
          <c:showSerName val="0"/>
          <c:showPercent val="0"/>
          <c:showBubbleSize val="0"/>
        </c:dLbls>
        <c:gapWidth val="150"/>
        <c:axId val="231899872"/>
        <c:axId val="2319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231899872"/>
        <c:axId val="231900264"/>
      </c:lineChart>
      <c:dateAx>
        <c:axId val="231899872"/>
        <c:scaling>
          <c:orientation val="minMax"/>
        </c:scaling>
        <c:delete val="1"/>
        <c:axPos val="b"/>
        <c:numFmt formatCode="ge" sourceLinked="1"/>
        <c:majorTickMark val="none"/>
        <c:minorTickMark val="none"/>
        <c:tickLblPos val="none"/>
        <c:crossAx val="231900264"/>
        <c:crosses val="autoZero"/>
        <c:auto val="1"/>
        <c:lblOffset val="100"/>
        <c:baseTimeUnit val="years"/>
      </c:dateAx>
      <c:valAx>
        <c:axId val="2319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50.6</c:v>
                </c:pt>
                <c:pt idx="1">
                  <c:v>47.71</c:v>
                </c:pt>
                <c:pt idx="2">
                  <c:v>64.87</c:v>
                </c:pt>
                <c:pt idx="3">
                  <c:v>69.48</c:v>
                </c:pt>
                <c:pt idx="4">
                  <c:v>69.59</c:v>
                </c:pt>
              </c:numCache>
            </c:numRef>
          </c:val>
        </c:ser>
        <c:dLbls>
          <c:showLegendKey val="0"/>
          <c:showVal val="0"/>
          <c:showCatName val="0"/>
          <c:showSerName val="0"/>
          <c:showPercent val="0"/>
          <c:showBubbleSize val="0"/>
        </c:dLbls>
        <c:gapWidth val="150"/>
        <c:axId val="231901440"/>
        <c:axId val="23190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231901440"/>
        <c:axId val="231901832"/>
      </c:lineChart>
      <c:dateAx>
        <c:axId val="231901440"/>
        <c:scaling>
          <c:orientation val="minMax"/>
        </c:scaling>
        <c:delete val="1"/>
        <c:axPos val="b"/>
        <c:numFmt formatCode="ge" sourceLinked="1"/>
        <c:majorTickMark val="none"/>
        <c:minorTickMark val="none"/>
        <c:tickLblPos val="none"/>
        <c:crossAx val="231901832"/>
        <c:crosses val="autoZero"/>
        <c:auto val="1"/>
        <c:lblOffset val="100"/>
        <c:baseTimeUnit val="years"/>
      </c:dateAx>
      <c:valAx>
        <c:axId val="23190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102.56</c:v>
                </c:pt>
                <c:pt idx="1">
                  <c:v>100.21</c:v>
                </c:pt>
                <c:pt idx="2">
                  <c:v>91.39</c:v>
                </c:pt>
                <c:pt idx="3">
                  <c:v>106.49</c:v>
                </c:pt>
                <c:pt idx="4">
                  <c:v>122.12</c:v>
                </c:pt>
              </c:numCache>
            </c:numRef>
          </c:val>
        </c:ser>
        <c:dLbls>
          <c:showLegendKey val="0"/>
          <c:showVal val="0"/>
          <c:showCatName val="0"/>
          <c:showSerName val="0"/>
          <c:showPercent val="0"/>
          <c:showBubbleSize val="0"/>
        </c:dLbls>
        <c:gapWidth val="150"/>
        <c:axId val="161716040"/>
        <c:axId val="1617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61716040"/>
        <c:axId val="161716432"/>
      </c:lineChart>
      <c:dateAx>
        <c:axId val="161716040"/>
        <c:scaling>
          <c:orientation val="minMax"/>
        </c:scaling>
        <c:delete val="1"/>
        <c:axPos val="b"/>
        <c:numFmt formatCode="ge" sourceLinked="1"/>
        <c:majorTickMark val="none"/>
        <c:minorTickMark val="none"/>
        <c:tickLblPos val="none"/>
        <c:crossAx val="161716432"/>
        <c:crosses val="autoZero"/>
        <c:auto val="1"/>
        <c:lblOffset val="100"/>
        <c:baseTimeUnit val="years"/>
      </c:dateAx>
      <c:valAx>
        <c:axId val="16171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7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42.69</c:v>
                </c:pt>
                <c:pt idx="1">
                  <c:v>43.53</c:v>
                </c:pt>
                <c:pt idx="2">
                  <c:v>45.98</c:v>
                </c:pt>
                <c:pt idx="3">
                  <c:v>41.74</c:v>
                </c:pt>
                <c:pt idx="4">
                  <c:v>43.26</c:v>
                </c:pt>
              </c:numCache>
            </c:numRef>
          </c:val>
        </c:ser>
        <c:dLbls>
          <c:showLegendKey val="0"/>
          <c:showVal val="0"/>
          <c:showCatName val="0"/>
          <c:showSerName val="0"/>
          <c:showPercent val="0"/>
          <c:showBubbleSize val="0"/>
        </c:dLbls>
        <c:gapWidth val="150"/>
        <c:axId val="164366048"/>
        <c:axId val="22790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64366048"/>
        <c:axId val="227904472"/>
      </c:lineChart>
      <c:dateAx>
        <c:axId val="164366048"/>
        <c:scaling>
          <c:orientation val="minMax"/>
        </c:scaling>
        <c:delete val="1"/>
        <c:axPos val="b"/>
        <c:numFmt formatCode="ge" sourceLinked="1"/>
        <c:majorTickMark val="none"/>
        <c:minorTickMark val="none"/>
        <c:tickLblPos val="none"/>
        <c:crossAx val="227904472"/>
        <c:crosses val="autoZero"/>
        <c:auto val="1"/>
        <c:lblOffset val="100"/>
        <c:baseTimeUnit val="years"/>
      </c:dateAx>
      <c:valAx>
        <c:axId val="22790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24.43</c:v>
                </c:pt>
                <c:pt idx="1">
                  <c:v>24.43</c:v>
                </c:pt>
                <c:pt idx="2">
                  <c:v>23.85</c:v>
                </c:pt>
                <c:pt idx="3">
                  <c:v>14.96</c:v>
                </c:pt>
                <c:pt idx="4">
                  <c:v>9.56</c:v>
                </c:pt>
              </c:numCache>
            </c:numRef>
          </c:val>
        </c:ser>
        <c:dLbls>
          <c:showLegendKey val="0"/>
          <c:showVal val="0"/>
          <c:showCatName val="0"/>
          <c:showSerName val="0"/>
          <c:showPercent val="0"/>
          <c:showBubbleSize val="0"/>
        </c:dLbls>
        <c:gapWidth val="150"/>
        <c:axId val="228852656"/>
        <c:axId val="22885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228852656"/>
        <c:axId val="228853048"/>
      </c:lineChart>
      <c:dateAx>
        <c:axId val="228852656"/>
        <c:scaling>
          <c:orientation val="minMax"/>
        </c:scaling>
        <c:delete val="1"/>
        <c:axPos val="b"/>
        <c:numFmt formatCode="ge" sourceLinked="1"/>
        <c:majorTickMark val="none"/>
        <c:minorTickMark val="none"/>
        <c:tickLblPos val="none"/>
        <c:crossAx val="228853048"/>
        <c:crosses val="autoZero"/>
        <c:auto val="1"/>
        <c:lblOffset val="100"/>
        <c:baseTimeUnit val="years"/>
      </c:dateAx>
      <c:valAx>
        <c:axId val="2288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881960"/>
        <c:axId val="22888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228881960"/>
        <c:axId val="228882352"/>
      </c:lineChart>
      <c:dateAx>
        <c:axId val="228881960"/>
        <c:scaling>
          <c:orientation val="minMax"/>
        </c:scaling>
        <c:delete val="1"/>
        <c:axPos val="b"/>
        <c:numFmt formatCode="ge" sourceLinked="1"/>
        <c:majorTickMark val="none"/>
        <c:minorTickMark val="none"/>
        <c:tickLblPos val="none"/>
        <c:crossAx val="228882352"/>
        <c:crosses val="autoZero"/>
        <c:auto val="1"/>
        <c:lblOffset val="100"/>
        <c:baseTimeUnit val="years"/>
      </c:dateAx>
      <c:valAx>
        <c:axId val="22888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8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55449.4</c:v>
                </c:pt>
                <c:pt idx="1">
                  <c:v>79228.06</c:v>
                </c:pt>
                <c:pt idx="2">
                  <c:v>7511.43</c:v>
                </c:pt>
                <c:pt idx="3">
                  <c:v>1298.46</c:v>
                </c:pt>
                <c:pt idx="4">
                  <c:v>1283.81</c:v>
                </c:pt>
              </c:numCache>
            </c:numRef>
          </c:val>
        </c:ser>
        <c:dLbls>
          <c:showLegendKey val="0"/>
          <c:showVal val="0"/>
          <c:showCatName val="0"/>
          <c:showSerName val="0"/>
          <c:showPercent val="0"/>
          <c:showBubbleSize val="0"/>
        </c:dLbls>
        <c:gapWidth val="150"/>
        <c:axId val="228851872"/>
        <c:axId val="2288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228851872"/>
        <c:axId val="228851480"/>
      </c:lineChart>
      <c:dateAx>
        <c:axId val="228851872"/>
        <c:scaling>
          <c:orientation val="minMax"/>
        </c:scaling>
        <c:delete val="1"/>
        <c:axPos val="b"/>
        <c:numFmt formatCode="ge" sourceLinked="1"/>
        <c:majorTickMark val="none"/>
        <c:minorTickMark val="none"/>
        <c:tickLblPos val="none"/>
        <c:crossAx val="228851480"/>
        <c:crosses val="autoZero"/>
        <c:auto val="1"/>
        <c:lblOffset val="100"/>
        <c:baseTimeUnit val="years"/>
      </c:dateAx>
      <c:valAx>
        <c:axId val="228851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8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200.95</c:v>
                </c:pt>
                <c:pt idx="1">
                  <c:v>180.5</c:v>
                </c:pt>
                <c:pt idx="2">
                  <c:v>160.93</c:v>
                </c:pt>
                <c:pt idx="3">
                  <c:v>142.13999999999999</c:v>
                </c:pt>
                <c:pt idx="4">
                  <c:v>118.24</c:v>
                </c:pt>
              </c:numCache>
            </c:numRef>
          </c:val>
        </c:ser>
        <c:dLbls>
          <c:showLegendKey val="0"/>
          <c:showVal val="0"/>
          <c:showCatName val="0"/>
          <c:showSerName val="0"/>
          <c:showPercent val="0"/>
          <c:showBubbleSize val="0"/>
        </c:dLbls>
        <c:gapWidth val="150"/>
        <c:axId val="231842136"/>
        <c:axId val="2318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231842136"/>
        <c:axId val="231842528"/>
      </c:lineChart>
      <c:dateAx>
        <c:axId val="231842136"/>
        <c:scaling>
          <c:orientation val="minMax"/>
        </c:scaling>
        <c:delete val="1"/>
        <c:axPos val="b"/>
        <c:numFmt formatCode="ge" sourceLinked="1"/>
        <c:majorTickMark val="none"/>
        <c:minorTickMark val="none"/>
        <c:tickLblPos val="none"/>
        <c:crossAx val="231842528"/>
        <c:crosses val="autoZero"/>
        <c:auto val="1"/>
        <c:lblOffset val="100"/>
        <c:baseTimeUnit val="years"/>
      </c:dateAx>
      <c:valAx>
        <c:axId val="23184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84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100.43</c:v>
                </c:pt>
                <c:pt idx="1">
                  <c:v>98.5</c:v>
                </c:pt>
                <c:pt idx="2">
                  <c:v>89.7</c:v>
                </c:pt>
                <c:pt idx="3">
                  <c:v>104.85</c:v>
                </c:pt>
                <c:pt idx="4">
                  <c:v>129.31</c:v>
                </c:pt>
              </c:numCache>
            </c:numRef>
          </c:val>
        </c:ser>
        <c:dLbls>
          <c:showLegendKey val="0"/>
          <c:showVal val="0"/>
          <c:showCatName val="0"/>
          <c:showSerName val="0"/>
          <c:showPercent val="0"/>
          <c:showBubbleSize val="0"/>
        </c:dLbls>
        <c:gapWidth val="150"/>
        <c:axId val="231843704"/>
        <c:axId val="2318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231843704"/>
        <c:axId val="231844096"/>
      </c:lineChart>
      <c:dateAx>
        <c:axId val="231843704"/>
        <c:scaling>
          <c:orientation val="minMax"/>
        </c:scaling>
        <c:delete val="1"/>
        <c:axPos val="b"/>
        <c:numFmt formatCode="ge" sourceLinked="1"/>
        <c:majorTickMark val="none"/>
        <c:minorTickMark val="none"/>
        <c:tickLblPos val="none"/>
        <c:crossAx val="231844096"/>
        <c:crosses val="autoZero"/>
        <c:auto val="1"/>
        <c:lblOffset val="100"/>
        <c:baseTimeUnit val="years"/>
      </c:dateAx>
      <c:valAx>
        <c:axId val="2318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4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224.54</c:v>
                </c:pt>
                <c:pt idx="1">
                  <c:v>229.25</c:v>
                </c:pt>
                <c:pt idx="2">
                  <c:v>252.79</c:v>
                </c:pt>
                <c:pt idx="3">
                  <c:v>214.21</c:v>
                </c:pt>
                <c:pt idx="4">
                  <c:v>174.5</c:v>
                </c:pt>
              </c:numCache>
            </c:numRef>
          </c:val>
        </c:ser>
        <c:dLbls>
          <c:showLegendKey val="0"/>
          <c:showVal val="0"/>
          <c:showCatName val="0"/>
          <c:showSerName val="0"/>
          <c:showPercent val="0"/>
          <c:showBubbleSize val="0"/>
        </c:dLbls>
        <c:gapWidth val="150"/>
        <c:axId val="228852264"/>
        <c:axId val="23184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228852264"/>
        <c:axId val="231845272"/>
      </c:lineChart>
      <c:dateAx>
        <c:axId val="228852264"/>
        <c:scaling>
          <c:orientation val="minMax"/>
        </c:scaling>
        <c:delete val="1"/>
        <c:axPos val="b"/>
        <c:numFmt formatCode="ge" sourceLinked="1"/>
        <c:majorTickMark val="none"/>
        <c:minorTickMark val="none"/>
        <c:tickLblPos val="none"/>
        <c:crossAx val="231845272"/>
        <c:crosses val="autoZero"/>
        <c:auto val="1"/>
        <c:lblOffset val="100"/>
        <c:baseTimeUnit val="years"/>
      </c:dateAx>
      <c:valAx>
        <c:axId val="23184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智頭町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7523</v>
      </c>
      <c r="AJ8" s="56"/>
      <c r="AK8" s="56"/>
      <c r="AL8" s="56"/>
      <c r="AM8" s="56"/>
      <c r="AN8" s="56"/>
      <c r="AO8" s="56"/>
      <c r="AP8" s="57"/>
      <c r="AQ8" s="47">
        <f>データ!R6</f>
        <v>224.7</v>
      </c>
      <c r="AR8" s="47"/>
      <c r="AS8" s="47"/>
      <c r="AT8" s="47"/>
      <c r="AU8" s="47"/>
      <c r="AV8" s="47"/>
      <c r="AW8" s="47"/>
      <c r="AX8" s="47"/>
      <c r="AY8" s="47">
        <f>データ!S6</f>
        <v>33.479999999999997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92.09</v>
      </c>
      <c r="K10" s="47"/>
      <c r="L10" s="47"/>
      <c r="M10" s="47"/>
      <c r="N10" s="47"/>
      <c r="O10" s="47"/>
      <c r="P10" s="47"/>
      <c r="Q10" s="47"/>
      <c r="R10" s="47">
        <f>データ!O6</f>
        <v>34.770000000000003</v>
      </c>
      <c r="S10" s="47"/>
      <c r="T10" s="47"/>
      <c r="U10" s="47"/>
      <c r="V10" s="47"/>
      <c r="W10" s="47"/>
      <c r="X10" s="47"/>
      <c r="Y10" s="47"/>
      <c r="Z10" s="78">
        <f>データ!P6</f>
        <v>3780</v>
      </c>
      <c r="AA10" s="78"/>
      <c r="AB10" s="78"/>
      <c r="AC10" s="78"/>
      <c r="AD10" s="78"/>
      <c r="AE10" s="78"/>
      <c r="AF10" s="78"/>
      <c r="AG10" s="78"/>
      <c r="AH10" s="2"/>
      <c r="AI10" s="78">
        <f>データ!T6</f>
        <v>2599</v>
      </c>
      <c r="AJ10" s="78"/>
      <c r="AK10" s="78"/>
      <c r="AL10" s="78"/>
      <c r="AM10" s="78"/>
      <c r="AN10" s="78"/>
      <c r="AO10" s="78"/>
      <c r="AP10" s="78"/>
      <c r="AQ10" s="47">
        <f>データ!U6</f>
        <v>2.0099999999999998</v>
      </c>
      <c r="AR10" s="47"/>
      <c r="AS10" s="47"/>
      <c r="AT10" s="47"/>
      <c r="AU10" s="47"/>
      <c r="AV10" s="47"/>
      <c r="AW10" s="47"/>
      <c r="AX10" s="47"/>
      <c r="AY10" s="47">
        <f>データ!V6</f>
        <v>1293.03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313289</v>
      </c>
      <c r="D6" s="31">
        <f t="shared" si="3"/>
        <v>46</v>
      </c>
      <c r="E6" s="31">
        <f t="shared" si="3"/>
        <v>1</v>
      </c>
      <c r="F6" s="31">
        <f t="shared" si="3"/>
        <v>0</v>
      </c>
      <c r="G6" s="31">
        <f t="shared" si="3"/>
        <v>1</v>
      </c>
      <c r="H6" s="31" t="str">
        <f t="shared" si="3"/>
        <v>鳥取県　智頭町</v>
      </c>
      <c r="I6" s="31" t="str">
        <f t="shared" si="3"/>
        <v>法適用</v>
      </c>
      <c r="J6" s="31" t="str">
        <f t="shared" si="3"/>
        <v>水道事業</v>
      </c>
      <c r="K6" s="31" t="str">
        <f t="shared" si="3"/>
        <v>末端給水事業</v>
      </c>
      <c r="L6" s="31" t="str">
        <f t="shared" si="3"/>
        <v>A9</v>
      </c>
      <c r="M6" s="32" t="str">
        <f t="shared" si="3"/>
        <v>-</v>
      </c>
      <c r="N6" s="32">
        <f t="shared" si="3"/>
        <v>92.09</v>
      </c>
      <c r="O6" s="32">
        <f t="shared" si="3"/>
        <v>34.770000000000003</v>
      </c>
      <c r="P6" s="32">
        <f t="shared" si="3"/>
        <v>3780</v>
      </c>
      <c r="Q6" s="32">
        <f t="shared" si="3"/>
        <v>7523</v>
      </c>
      <c r="R6" s="32">
        <f t="shared" si="3"/>
        <v>224.7</v>
      </c>
      <c r="S6" s="32">
        <f t="shared" si="3"/>
        <v>33.479999999999997</v>
      </c>
      <c r="T6" s="32">
        <f t="shared" si="3"/>
        <v>2599</v>
      </c>
      <c r="U6" s="32">
        <f t="shared" si="3"/>
        <v>2.0099999999999998</v>
      </c>
      <c r="V6" s="32">
        <f t="shared" si="3"/>
        <v>1293.03</v>
      </c>
      <c r="W6" s="33">
        <f>IF(W7="",NA(),W7)</f>
        <v>102.56</v>
      </c>
      <c r="X6" s="33">
        <f t="shared" ref="X6:AF6" si="4">IF(X7="",NA(),X7)</f>
        <v>100.21</v>
      </c>
      <c r="Y6" s="33">
        <f t="shared" si="4"/>
        <v>91.39</v>
      </c>
      <c r="Z6" s="33">
        <f t="shared" si="4"/>
        <v>106.49</v>
      </c>
      <c r="AA6" s="33">
        <f t="shared" si="4"/>
        <v>122.12</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55449.4</v>
      </c>
      <c r="AT6" s="33">
        <f t="shared" ref="AT6:BB6" si="6">IF(AT7="",NA(),AT7)</f>
        <v>79228.06</v>
      </c>
      <c r="AU6" s="33">
        <f t="shared" si="6"/>
        <v>7511.43</v>
      </c>
      <c r="AV6" s="33">
        <f t="shared" si="6"/>
        <v>1298.46</v>
      </c>
      <c r="AW6" s="33">
        <f t="shared" si="6"/>
        <v>1283.81</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200.95</v>
      </c>
      <c r="BE6" s="33">
        <f t="shared" ref="BE6:BM6" si="7">IF(BE7="",NA(),BE7)</f>
        <v>180.5</v>
      </c>
      <c r="BF6" s="33">
        <f t="shared" si="7"/>
        <v>160.93</v>
      </c>
      <c r="BG6" s="33">
        <f t="shared" si="7"/>
        <v>142.13999999999999</v>
      </c>
      <c r="BH6" s="33">
        <f t="shared" si="7"/>
        <v>118.24</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100.43</v>
      </c>
      <c r="BP6" s="33">
        <f t="shared" ref="BP6:BX6" si="8">IF(BP7="",NA(),BP7)</f>
        <v>98.5</v>
      </c>
      <c r="BQ6" s="33">
        <f t="shared" si="8"/>
        <v>89.7</v>
      </c>
      <c r="BR6" s="33">
        <f t="shared" si="8"/>
        <v>104.85</v>
      </c>
      <c r="BS6" s="33">
        <f t="shared" si="8"/>
        <v>129.31</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224.54</v>
      </c>
      <c r="CA6" s="33">
        <f t="shared" ref="CA6:CI6" si="9">IF(CA7="",NA(),CA7)</f>
        <v>229.25</v>
      </c>
      <c r="CB6" s="33">
        <f t="shared" si="9"/>
        <v>252.79</v>
      </c>
      <c r="CC6" s="33">
        <f t="shared" si="9"/>
        <v>214.21</v>
      </c>
      <c r="CD6" s="33">
        <f t="shared" si="9"/>
        <v>174.5</v>
      </c>
      <c r="CE6" s="33">
        <f t="shared" si="9"/>
        <v>227.44</v>
      </c>
      <c r="CF6" s="33">
        <f t="shared" si="9"/>
        <v>229.31</v>
      </c>
      <c r="CG6" s="33">
        <f t="shared" si="9"/>
        <v>232.46</v>
      </c>
      <c r="CH6" s="33">
        <f t="shared" si="9"/>
        <v>227.97</v>
      </c>
      <c r="CI6" s="33">
        <f t="shared" si="9"/>
        <v>226.99</v>
      </c>
      <c r="CJ6" s="32" t="str">
        <f>IF(CJ7="","",IF(CJ7="-","【-】","【"&amp;SUBSTITUTE(TEXT(CJ7,"#,##0.00"),"-","△")&amp;"】"))</f>
        <v>【163.72】</v>
      </c>
      <c r="CK6" s="33">
        <f>IF(CK7="",NA(),CK7)</f>
        <v>59.46</v>
      </c>
      <c r="CL6" s="33">
        <f t="shared" ref="CL6:CT6" si="10">IF(CL7="",NA(),CL7)</f>
        <v>63.08</v>
      </c>
      <c r="CM6" s="33">
        <f t="shared" si="10"/>
        <v>45.7</v>
      </c>
      <c r="CN6" s="33">
        <f t="shared" si="10"/>
        <v>42.07</v>
      </c>
      <c r="CO6" s="33">
        <f t="shared" si="10"/>
        <v>41.89</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50.6</v>
      </c>
      <c r="CW6" s="33">
        <f t="shared" ref="CW6:DE6" si="11">IF(CW7="",NA(),CW7)</f>
        <v>47.71</v>
      </c>
      <c r="CX6" s="33">
        <f t="shared" si="11"/>
        <v>64.87</v>
      </c>
      <c r="CY6" s="33">
        <f t="shared" si="11"/>
        <v>69.48</v>
      </c>
      <c r="CZ6" s="33">
        <f t="shared" si="11"/>
        <v>69.59</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42.69</v>
      </c>
      <c r="DH6" s="33">
        <f t="shared" ref="DH6:DP6" si="12">IF(DH7="",NA(),DH7)</f>
        <v>43.53</v>
      </c>
      <c r="DI6" s="33">
        <f t="shared" si="12"/>
        <v>45.98</v>
      </c>
      <c r="DJ6" s="33">
        <f t="shared" si="12"/>
        <v>41.74</v>
      </c>
      <c r="DK6" s="33">
        <f t="shared" si="12"/>
        <v>43.26</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24.43</v>
      </c>
      <c r="DS6" s="33">
        <f t="shared" ref="DS6:EA6" si="13">IF(DS7="",NA(),DS7)</f>
        <v>24.43</v>
      </c>
      <c r="DT6" s="33">
        <f t="shared" si="13"/>
        <v>23.85</v>
      </c>
      <c r="DU6" s="33">
        <f t="shared" si="13"/>
        <v>14.96</v>
      </c>
      <c r="DV6" s="33">
        <f t="shared" si="13"/>
        <v>9.56</v>
      </c>
      <c r="DW6" s="33">
        <f t="shared" si="13"/>
        <v>5.74</v>
      </c>
      <c r="DX6" s="33">
        <f t="shared" si="13"/>
        <v>6.76</v>
      </c>
      <c r="DY6" s="33">
        <f t="shared" si="13"/>
        <v>8.18</v>
      </c>
      <c r="DZ6" s="33">
        <f t="shared" si="13"/>
        <v>9.64</v>
      </c>
      <c r="EA6" s="33">
        <f t="shared" si="13"/>
        <v>11.68</v>
      </c>
      <c r="EB6" s="32" t="str">
        <f>IF(EB7="","",IF(EB7="-","【-】","【"&amp;SUBSTITUTE(TEXT(EB7,"#,##0.00"),"-","△")&amp;"】"))</f>
        <v>【13.18】</v>
      </c>
      <c r="EC6" s="33">
        <f>IF(EC7="",NA(),EC7)</f>
        <v>1.28</v>
      </c>
      <c r="ED6" s="32">
        <f t="shared" ref="ED6:EL6" si="14">IF(ED7="",NA(),ED7)</f>
        <v>0</v>
      </c>
      <c r="EE6" s="33">
        <f t="shared" si="14"/>
        <v>1.17</v>
      </c>
      <c r="EF6" s="32">
        <f t="shared" si="14"/>
        <v>0</v>
      </c>
      <c r="EG6" s="33">
        <f t="shared" si="14"/>
        <v>3.07</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313289</v>
      </c>
      <c r="D7" s="35">
        <v>46</v>
      </c>
      <c r="E7" s="35">
        <v>1</v>
      </c>
      <c r="F7" s="35">
        <v>0</v>
      </c>
      <c r="G7" s="35">
        <v>1</v>
      </c>
      <c r="H7" s="35" t="s">
        <v>93</v>
      </c>
      <c r="I7" s="35" t="s">
        <v>94</v>
      </c>
      <c r="J7" s="35" t="s">
        <v>95</v>
      </c>
      <c r="K7" s="35" t="s">
        <v>96</v>
      </c>
      <c r="L7" s="35" t="s">
        <v>97</v>
      </c>
      <c r="M7" s="36" t="s">
        <v>98</v>
      </c>
      <c r="N7" s="36">
        <v>92.09</v>
      </c>
      <c r="O7" s="36">
        <v>34.770000000000003</v>
      </c>
      <c r="P7" s="36">
        <v>3780</v>
      </c>
      <c r="Q7" s="36">
        <v>7523</v>
      </c>
      <c r="R7" s="36">
        <v>224.7</v>
      </c>
      <c r="S7" s="36">
        <v>33.479999999999997</v>
      </c>
      <c r="T7" s="36">
        <v>2599</v>
      </c>
      <c r="U7" s="36">
        <v>2.0099999999999998</v>
      </c>
      <c r="V7" s="36">
        <v>1293.03</v>
      </c>
      <c r="W7" s="36">
        <v>102.56</v>
      </c>
      <c r="X7" s="36">
        <v>100.21</v>
      </c>
      <c r="Y7" s="36">
        <v>91.39</v>
      </c>
      <c r="Z7" s="36">
        <v>106.49</v>
      </c>
      <c r="AA7" s="36">
        <v>122.12</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55449.4</v>
      </c>
      <c r="AT7" s="36">
        <v>79228.06</v>
      </c>
      <c r="AU7" s="36">
        <v>7511.43</v>
      </c>
      <c r="AV7" s="36">
        <v>1298.46</v>
      </c>
      <c r="AW7" s="36">
        <v>1283.81</v>
      </c>
      <c r="AX7" s="36">
        <v>2046.32</v>
      </c>
      <c r="AY7" s="36">
        <v>2322.9699999999998</v>
      </c>
      <c r="AZ7" s="36">
        <v>2098.87</v>
      </c>
      <c r="BA7" s="36">
        <v>571.29999999999995</v>
      </c>
      <c r="BB7" s="36">
        <v>527.82000000000005</v>
      </c>
      <c r="BC7" s="36">
        <v>262.74</v>
      </c>
      <c r="BD7" s="36">
        <v>200.95</v>
      </c>
      <c r="BE7" s="36">
        <v>180.5</v>
      </c>
      <c r="BF7" s="36">
        <v>160.93</v>
      </c>
      <c r="BG7" s="36">
        <v>142.13999999999999</v>
      </c>
      <c r="BH7" s="36">
        <v>118.24</v>
      </c>
      <c r="BI7" s="36">
        <v>592.66999999999996</v>
      </c>
      <c r="BJ7" s="36">
        <v>547.41999999999996</v>
      </c>
      <c r="BK7" s="36">
        <v>536.9</v>
      </c>
      <c r="BL7" s="36">
        <v>495.43</v>
      </c>
      <c r="BM7" s="36">
        <v>488.5</v>
      </c>
      <c r="BN7" s="36">
        <v>276.38</v>
      </c>
      <c r="BO7" s="36">
        <v>100.43</v>
      </c>
      <c r="BP7" s="36">
        <v>98.5</v>
      </c>
      <c r="BQ7" s="36">
        <v>89.7</v>
      </c>
      <c r="BR7" s="36">
        <v>104.85</v>
      </c>
      <c r="BS7" s="36">
        <v>129.31</v>
      </c>
      <c r="BT7" s="36">
        <v>81.56</v>
      </c>
      <c r="BU7" s="36">
        <v>80.62</v>
      </c>
      <c r="BV7" s="36">
        <v>80.010000000000005</v>
      </c>
      <c r="BW7" s="36">
        <v>81.900000000000006</v>
      </c>
      <c r="BX7" s="36">
        <v>82.42</v>
      </c>
      <c r="BY7" s="36">
        <v>104.99</v>
      </c>
      <c r="BZ7" s="36">
        <v>224.54</v>
      </c>
      <c r="CA7" s="36">
        <v>229.25</v>
      </c>
      <c r="CB7" s="36">
        <v>252.79</v>
      </c>
      <c r="CC7" s="36">
        <v>214.21</v>
      </c>
      <c r="CD7" s="36">
        <v>174.5</v>
      </c>
      <c r="CE7" s="36">
        <v>227.44</v>
      </c>
      <c r="CF7" s="36">
        <v>229.31</v>
      </c>
      <c r="CG7" s="36">
        <v>232.46</v>
      </c>
      <c r="CH7" s="36">
        <v>227.97</v>
      </c>
      <c r="CI7" s="36">
        <v>226.99</v>
      </c>
      <c r="CJ7" s="36">
        <v>163.72</v>
      </c>
      <c r="CK7" s="36">
        <v>59.46</v>
      </c>
      <c r="CL7" s="36">
        <v>63.08</v>
      </c>
      <c r="CM7" s="36">
        <v>45.7</v>
      </c>
      <c r="CN7" s="36">
        <v>42.07</v>
      </c>
      <c r="CO7" s="36">
        <v>41.89</v>
      </c>
      <c r="CP7" s="36">
        <v>38.770000000000003</v>
      </c>
      <c r="CQ7" s="36">
        <v>40.119999999999997</v>
      </c>
      <c r="CR7" s="36">
        <v>41.24</v>
      </c>
      <c r="CS7" s="36">
        <v>40.700000000000003</v>
      </c>
      <c r="CT7" s="36">
        <v>39.909999999999997</v>
      </c>
      <c r="CU7" s="36">
        <v>59.76</v>
      </c>
      <c r="CV7" s="36">
        <v>50.6</v>
      </c>
      <c r="CW7" s="36">
        <v>47.71</v>
      </c>
      <c r="CX7" s="36">
        <v>64.87</v>
      </c>
      <c r="CY7" s="36">
        <v>69.48</v>
      </c>
      <c r="CZ7" s="36">
        <v>69.59</v>
      </c>
      <c r="DA7" s="36">
        <v>77.69</v>
      </c>
      <c r="DB7" s="36">
        <v>76.87</v>
      </c>
      <c r="DC7" s="36">
        <v>74.900000000000006</v>
      </c>
      <c r="DD7" s="36">
        <v>74.61</v>
      </c>
      <c r="DE7" s="36">
        <v>75.62</v>
      </c>
      <c r="DF7" s="36">
        <v>89.95</v>
      </c>
      <c r="DG7" s="36">
        <v>42.69</v>
      </c>
      <c r="DH7" s="36">
        <v>43.53</v>
      </c>
      <c r="DI7" s="36">
        <v>45.98</v>
      </c>
      <c r="DJ7" s="36">
        <v>41.74</v>
      </c>
      <c r="DK7" s="36">
        <v>43.26</v>
      </c>
      <c r="DL7" s="36">
        <v>37.409999999999997</v>
      </c>
      <c r="DM7" s="36">
        <v>38.520000000000003</v>
      </c>
      <c r="DN7" s="36">
        <v>39.049999999999997</v>
      </c>
      <c r="DO7" s="36">
        <v>50.44</v>
      </c>
      <c r="DP7" s="36">
        <v>51.44</v>
      </c>
      <c r="DQ7" s="36">
        <v>47.18</v>
      </c>
      <c r="DR7" s="36">
        <v>24.43</v>
      </c>
      <c r="DS7" s="36">
        <v>24.43</v>
      </c>
      <c r="DT7" s="36">
        <v>23.85</v>
      </c>
      <c r="DU7" s="36">
        <v>14.96</v>
      </c>
      <c r="DV7" s="36">
        <v>9.56</v>
      </c>
      <c r="DW7" s="36">
        <v>5.74</v>
      </c>
      <c r="DX7" s="36">
        <v>6.76</v>
      </c>
      <c r="DY7" s="36">
        <v>8.18</v>
      </c>
      <c r="DZ7" s="36">
        <v>9.64</v>
      </c>
      <c r="EA7" s="36">
        <v>11.68</v>
      </c>
      <c r="EB7" s="36">
        <v>13.18</v>
      </c>
      <c r="EC7" s="36">
        <v>1.28</v>
      </c>
      <c r="ED7" s="36">
        <v>0</v>
      </c>
      <c r="EE7" s="36">
        <v>1.17</v>
      </c>
      <c r="EF7" s="36">
        <v>0</v>
      </c>
      <c r="EG7" s="36">
        <v>3.07</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森本　健司</cp:lastModifiedBy>
  <dcterms:created xsi:type="dcterms:W3CDTF">2017-02-01T08:46:34Z</dcterms:created>
  <dcterms:modified xsi:type="dcterms:W3CDTF">2017-02-16T04:07:53Z</dcterms:modified>
  <cp:category/>
</cp:coreProperties>
</file>