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user\Documents\旧Dドライブ\簡水事業\その他簡水一般\決算、水道統計調査関係\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<sst xmlns="http://schemas.openxmlformats.org/spreadsheetml/2006/main" count="218" uniqueCount="108">
  <si>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</si>
  <si>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</si>
  <si>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</si>
  <si>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</si>
  <si>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</si>
  <si>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</si>
  <si>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</si>
  <si>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</si>
  <si>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</si>
  <si>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</si>
  <si>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</si>
  <si>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</si>
  <si>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</si>
  <si>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</si>
  <si>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</si>
  <si>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</si>
  <si>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</si>
  <si>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</si>
  <si>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</si>
  <si>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</si>
  <si>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</si>
  <si>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</si>
  <si>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</si>
  <si>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</si>
  <si>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</si>
  <si>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</si>
  <si>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</si>
  <si>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</si>
  <si>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</si>
  <si>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</si>
  <si>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</si>
  <si>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</si>
  <si>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</si>
  <si>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</si>
  <si>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</si>
  <si>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</si>
  <si>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</si>
  <si>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</si>
  <si>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</si>
  <si>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</si>
  <si>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</si>
  <si>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</si>
  <si>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</si>
  <si>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</si>
  <si>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</si>
  <si>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</si>
  <si>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</si>
  <si>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</si>
  <si>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</si>
  <si>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</si>
  <si>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</si>
  <si>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</si>
  <si>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</si>
  <si>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</si>
  <si>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</si>
  <si>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</si>
  <si>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</si>
  <si>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</si>
  <si>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</si>
  <si>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</si>
  <si>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</si>
  <si>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</si>
  <si>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</si>
  <si>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</si>
  <si>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</si>
  <si>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</si>
  <si>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</si>
  <si>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</si>
  <si>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</si>
  <si>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</si>
  <si>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</si>
  <si>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</si>
  <si>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</si>
  <si>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</si>
  <si>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</si>
  <si>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</si>
  <si>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</si>
  <si>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</si>
  <si>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</si>
  <si>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</si>
  <si>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</si>
  <si>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</si>
  <si>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</si>
  <si>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</si>
  <si>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</si>
  <si>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</si>
  <si>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</si>
  <si>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</si>
  <si>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</si>
  <si>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</si>
  <si>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</si>
  <si>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</si>
  <si>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</si>
  <si>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若桜町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</si>
  <si>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</si>
  <si>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</si>
  <si>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</si>
  <si>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</si>
  <si>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</si>
  <si>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</si>
  <si>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</si>
  <si>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</si>
  <si>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</si>
  <si>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</si>
  <si>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</si>
  <si>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１７箇所ある水道施設のほとんどが、昭和３０年～４０年代に竣工したもので、平成２１年～２６年まで石綿管の布設替えを行った経過がある。また、平成２７年から施設統合等に向けて施工中である。</t>
    <rPh sb="1" eb="3">
      <t>ホンチョウ</t>
    </rPh>
    <rPh sb="6" eb="8">
      <t>カショ</t>
    </rPh>
    <rPh sb="10" eb="12">
      <t>スイドウ</t>
    </rPh>
    <rPh sb="12" eb="14">
      <t>シセツ</t>
    </rPh>
    <rPh sb="21" eb="23">
      <t>ショウワ</t>
    </rPh>
    <rPh sb="25" eb="26">
      <t>ネン</t>
    </rPh>
    <rPh sb="29" eb="31">
      <t>ネンダイ</t>
    </rPh>
    <rPh sb="32" eb="34">
      <t>シュンコウ</t>
    </rPh>
    <rPh sb="40" eb="42">
      <t>ヘイセイ</t>
    </rPh>
    <rPh sb="44" eb="45">
      <t>ネン</t>
    </rPh>
    <rPh sb="48" eb="49">
      <t>ネン</t>
    </rPh>
    <rPh sb="51" eb="53">
      <t>イシワタ</t>
    </rPh>
    <rPh sb="53" eb="54">
      <t>カン</t>
    </rPh>
    <rPh sb="55" eb="57">
      <t>フセツ</t>
    </rPh>
    <rPh sb="57" eb="58">
      <t>ガ</t>
    </rPh>
    <rPh sb="60" eb="61">
      <t>オコナ</t>
    </rPh>
    <rPh sb="63" eb="65">
      <t>ケイカ</t>
    </rPh>
    <rPh sb="72" eb="74">
      <t>ヘイセイ</t>
    </rPh>
    <rPh sb="76" eb="77">
      <t>ネン</t>
    </rPh>
    <rPh sb="79" eb="81">
      <t>シセツ</t>
    </rPh>
    <rPh sb="81" eb="83">
      <t>トウゴウ</t>
    </rPh>
    <rPh sb="83" eb="84">
      <t>トウ</t>
    </rPh>
    <rPh sb="85" eb="86">
      <t>ム</t>
    </rPh>
    <rPh sb="88" eb="91">
      <t>セコウチュウ</t>
    </rPh>
    <phoneticPr fontId="4"/>
  </si>
  <si>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としている。なお、１７施設の使用料が多体系のため使用料金の１本化を図ることとしている。この料金改定時に経営健全化等の検討を行い使用料の決定を行う。</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43" eb="145">
      <t>シセツ</t>
    </rPh>
    <rPh sb="146" eb="149">
      <t>シヨウリョウ</t>
    </rPh>
    <rPh sb="150" eb="153">
      <t>タタイケイ</t>
    </rPh>
    <rPh sb="156" eb="158">
      <t>シヨウ</t>
    </rPh>
    <rPh sb="158" eb="160">
      <t>リョウキン</t>
    </rPh>
    <rPh sb="162" eb="164">
      <t>ホンカ</t>
    </rPh>
    <rPh sb="165" eb="166">
      <t>ハカ</t>
    </rPh>
    <rPh sb="177" eb="179">
      <t>リョウキン</t>
    </rPh>
    <rPh sb="179" eb="182">
      <t>カイテイジ</t>
    </rPh>
    <rPh sb="183" eb="185">
      <t>ケイエイ</t>
    </rPh>
    <rPh sb="185" eb="188">
      <t>ケンゼンカ</t>
    </rPh>
    <rPh sb="188" eb="189">
      <t>トウ</t>
    </rPh>
    <rPh sb="190" eb="192">
      <t>ケントウ</t>
    </rPh>
    <rPh sb="193" eb="194">
      <t>オコナ</t>
    </rPh>
    <rPh sb="195" eb="198">
      <t>シヨウリョウ</t>
    </rPh>
    <rPh sb="199" eb="201">
      <t>ケッテイ</t>
    </rPh>
    <rPh sb="202" eb="203">
      <t>オコナ</t>
    </rPh>
    <phoneticPr fontId="4"/>
  </si>
  <si>
    <t>・維持管理費等が年々増加する中で人口減に伴い、使用料収入が減額となっている。この収入の内、半分以上が維持管理費に充てているため、基金等の積み立てが激減していることから使用料の改定を行う時期に入っている。このため、平成29年度から検討に着手し、施設統合及び施設更新が完了した地区から順次、新料金改定を行いたいと考えている。</t>
    <rPh sb="1" eb="3">
      <t>イジ</t>
    </rPh>
    <rPh sb="3" eb="6">
      <t>カンリヒ</t>
    </rPh>
    <rPh sb="6" eb="7">
      <t>トウ</t>
    </rPh>
    <rPh sb="8" eb="10">
      <t>ネンネン</t>
    </rPh>
    <rPh sb="10" eb="12">
      <t>ゾウカ</t>
    </rPh>
    <rPh sb="14" eb="15">
      <t>ナカ</t>
    </rPh>
    <rPh sb="16" eb="19">
      <t>ジンコウゲン</t>
    </rPh>
    <rPh sb="20" eb="21">
      <t>トモナ</t>
    </rPh>
    <rPh sb="23" eb="26">
      <t>シヨウリョウ</t>
    </rPh>
    <rPh sb="26" eb="28">
      <t>シュウニュウ</t>
    </rPh>
    <rPh sb="29" eb="31">
      <t>ゲンガク</t>
    </rPh>
    <rPh sb="40" eb="42">
      <t>シュウニュウ</t>
    </rPh>
    <rPh sb="43" eb="44">
      <t>ウチ</t>
    </rPh>
    <rPh sb="45" eb="47">
      <t>ハンブン</t>
    </rPh>
    <rPh sb="47" eb="49">
      <t>イジョウ</t>
    </rPh>
    <rPh sb="50" eb="52">
      <t>イジ</t>
    </rPh>
    <rPh sb="52" eb="55">
      <t>カンリヒ</t>
    </rPh>
    <rPh sb="56" eb="57">
      <t>ア</t>
    </rPh>
    <rPh sb="64" eb="66">
      <t>キキン</t>
    </rPh>
    <rPh sb="66" eb="67">
      <t>トウ</t>
    </rPh>
    <rPh sb="68" eb="69">
      <t>ツ</t>
    </rPh>
    <rPh sb="70" eb="71">
      <t>タ</t>
    </rPh>
    <rPh sb="73" eb="75">
      <t>ゲキゲン</t>
    </rPh>
    <rPh sb="83" eb="86">
      <t>シヨウリョウ</t>
    </rPh>
    <rPh sb="87" eb="89">
      <t>カイテイ</t>
    </rPh>
    <rPh sb="90" eb="91">
      <t>オコナ</t>
    </rPh>
    <rPh sb="92" eb="94">
      <t>ジキ</t>
    </rPh>
    <rPh sb="95" eb="96">
      <t>ハイ</t>
    </rPh>
    <rPh sb="106" eb="108">
      <t>ヘイセイ</t>
    </rPh>
    <rPh sb="110" eb="112">
      <t>ネンド</t>
    </rPh>
    <rPh sb="114" eb="116">
      <t>ケントウ</t>
    </rPh>
    <rPh sb="117" eb="119">
      <t>チャクシュ</t>
    </rPh>
    <rPh sb="121" eb="123">
      <t>シセツ</t>
    </rPh>
    <rPh sb="123" eb="125">
      <t>トウゴウ</t>
    </rPh>
    <rPh sb="125" eb="126">
      <t>オヨ</t>
    </rPh>
    <rPh sb="127" eb="129">
      <t>シセツ</t>
    </rPh>
    <rPh sb="129" eb="131">
      <t>コウシン</t>
    </rPh>
    <rPh sb="132" eb="134">
      <t>カンリョウ</t>
    </rPh>
    <rPh sb="136" eb="138">
      <t>チク</t>
    </rPh>
    <rPh sb="140" eb="142">
      <t>ジュンジ</t>
    </rPh>
    <rPh sb="143" eb="146">
      <t>シンリョウキン</t>
    </rPh>
    <rPh sb="146" eb="148">
      <t>カイテイ</t>
    </rPh>
    <rPh sb="149" eb="150">
      <t>オコナ</t>
    </rPh>
    <rPh sb="154" eb="1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</si>
</sst>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0.52</c:v>
                </c:pt>
                <c:pt idx="1">
                  <c:v>0.37</c:v>
                </c:pt>
                <c:pt idx="2">
                  <c:v>0.52</c:v>
                </c:pt>
                <c:pt idx="3">
                  <c:v>0.63</c:v>
                </c:pt>
                <c:pt idx="4">
                  <c:v>0.74</c:v>
                </c:pt>
              </c:numCache>
            </c:numRef>
          </c:val>
        </c:ser>
        <c:dLbls>
          <c:showLegendKey val="0"/>
          <c:showVal val="0"/>
          <c:showCatName val="0"/>
          <c:showSerName val="0"/>
          <c:showPercent val="0"/>
          <c:showBubbleSize val="0"/>
        </c:dLbls>
        <c:gapWidth val="150"/>
        <c:axId val="153156360"/>
        <c:axId val="15316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3156360"/>
        <c:axId val="153160840"/>
      </c:lineChart>
      <c:dateAx>
        <c:axId val="153156360"/>
        <c:scaling>
          <c:orientation val="minMax"/>
        </c:scaling>
        <c:delete val="1"/>
        <c:axPos val="b"/>
        <c:numFmt formatCode="ge" sourceLinked="1"/>
        <c:majorTickMark val="none"/>
        <c:minorTickMark val="none"/>
        <c:tickLblPos val="none"/>
        <c:crossAx val="153160840"/>
        <c:crosses val="autoZero"/>
        <c:auto val="1"/>
        <c:lblOffset val="100"/>
        <c:baseTimeUnit val="years"/>
      </c:dateAx>
      <c:valAx>
        <c:axId val="15316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5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52.34</c:v>
                </c:pt>
                <c:pt idx="1">
                  <c:v>51.2</c:v>
                </c:pt>
                <c:pt idx="2">
                  <c:v>48.22</c:v>
                </c:pt>
                <c:pt idx="3">
                  <c:v>43.51</c:v>
                </c:pt>
                <c:pt idx="4">
                  <c:v>43.05</c:v>
                </c:pt>
              </c:numCache>
            </c:numRef>
          </c:val>
        </c:ser>
        <c:dLbls>
          <c:showLegendKey val="0"/>
          <c:showVal val="0"/>
          <c:showCatName val="0"/>
          <c:showSerName val="0"/>
          <c:showPercent val="0"/>
          <c:showBubbleSize val="0"/>
        </c:dLbls>
        <c:gapWidth val="150"/>
        <c:axId val="152380104"/>
        <c:axId val="15390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2380104"/>
        <c:axId val="153905712"/>
      </c:lineChart>
      <c:dateAx>
        <c:axId val="152380104"/>
        <c:scaling>
          <c:orientation val="minMax"/>
        </c:scaling>
        <c:delete val="1"/>
        <c:axPos val="b"/>
        <c:numFmt formatCode="ge" sourceLinked="1"/>
        <c:majorTickMark val="none"/>
        <c:minorTickMark val="none"/>
        <c:tickLblPos val="none"/>
        <c:crossAx val="153905712"/>
        <c:crosses val="autoZero"/>
        <c:auto val="1"/>
        <c:lblOffset val="100"/>
        <c:baseTimeUnit val="years"/>
      </c:dateAx>
      <c:valAx>
        <c:axId val="15390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66.97</c:v>
                </c:pt>
                <c:pt idx="1">
                  <c:v>65.44</c:v>
                </c:pt>
                <c:pt idx="2">
                  <c:v>67.45</c:v>
                </c:pt>
                <c:pt idx="3">
                  <c:v>72.209999999999994</c:v>
                </c:pt>
                <c:pt idx="4">
                  <c:v>73.66</c:v>
                </c:pt>
              </c:numCache>
            </c:numRef>
          </c:val>
        </c:ser>
        <c:dLbls>
          <c:showLegendKey val="0"/>
          <c:showVal val="0"/>
          <c:showCatName val="0"/>
          <c:showSerName val="0"/>
          <c:showPercent val="0"/>
          <c:showBubbleSize val="0"/>
        </c:dLbls>
        <c:gapWidth val="150"/>
        <c:axId val="153906888"/>
        <c:axId val="1539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3906888"/>
        <c:axId val="153907280"/>
      </c:lineChart>
      <c:dateAx>
        <c:axId val="153906888"/>
        <c:scaling>
          <c:orientation val="minMax"/>
        </c:scaling>
        <c:delete val="1"/>
        <c:axPos val="b"/>
        <c:numFmt formatCode="ge" sourceLinked="1"/>
        <c:majorTickMark val="none"/>
        <c:minorTickMark val="none"/>
        <c:tickLblPos val="none"/>
        <c:crossAx val="153907280"/>
        <c:crosses val="autoZero"/>
        <c:auto val="1"/>
        <c:lblOffset val="100"/>
        <c:baseTimeUnit val="years"/>
      </c:dateAx>
      <c:valAx>
        <c:axId val="1539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0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91.7</c:v>
                </c:pt>
                <c:pt idx="1">
                  <c:v>92.66</c:v>
                </c:pt>
                <c:pt idx="2">
                  <c:v>90.7</c:v>
                </c:pt>
                <c:pt idx="3">
                  <c:v>89.17</c:v>
                </c:pt>
                <c:pt idx="4">
                  <c:v>86.39</c:v>
                </c:pt>
              </c:numCache>
            </c:numRef>
          </c:val>
        </c:ser>
        <c:dLbls>
          <c:showLegendKey val="0"/>
          <c:showVal val="0"/>
          <c:showCatName val="0"/>
          <c:showSerName val="0"/>
          <c:showPercent val="0"/>
          <c:showBubbleSize val="0"/>
        </c:dLbls>
        <c:gapWidth val="150"/>
        <c:axId val="153622912"/>
        <c:axId val="153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3622912"/>
        <c:axId val="153623296"/>
      </c:lineChart>
      <c:dateAx>
        <c:axId val="153622912"/>
        <c:scaling>
          <c:orientation val="minMax"/>
        </c:scaling>
        <c:delete val="1"/>
        <c:axPos val="b"/>
        <c:numFmt formatCode="ge" sourceLinked="1"/>
        <c:majorTickMark val="none"/>
        <c:minorTickMark val="none"/>
        <c:tickLblPos val="none"/>
        <c:crossAx val="153623296"/>
        <c:crosses val="autoZero"/>
        <c:auto val="1"/>
        <c:lblOffset val="100"/>
        <c:baseTimeUnit val="years"/>
      </c:dateAx>
      <c:valAx>
        <c:axId val="153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01856"/>
        <c:axId val="1537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01856"/>
        <c:axId val="153702240"/>
      </c:lineChart>
      <c:dateAx>
        <c:axId val="153701856"/>
        <c:scaling>
          <c:orientation val="minMax"/>
        </c:scaling>
        <c:delete val="1"/>
        <c:axPos val="b"/>
        <c:numFmt formatCode="ge" sourceLinked="1"/>
        <c:majorTickMark val="none"/>
        <c:minorTickMark val="none"/>
        <c:tickLblPos val="none"/>
        <c:crossAx val="153702240"/>
        <c:crosses val="autoZero"/>
        <c:auto val="1"/>
        <c:lblOffset val="100"/>
        <c:baseTimeUnit val="years"/>
      </c:dateAx>
      <c:valAx>
        <c:axId val="1537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50192"/>
        <c:axId val="15375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50192"/>
        <c:axId val="153756720"/>
      </c:lineChart>
      <c:dateAx>
        <c:axId val="153750192"/>
        <c:scaling>
          <c:orientation val="minMax"/>
        </c:scaling>
        <c:delete val="1"/>
        <c:axPos val="b"/>
        <c:numFmt formatCode="ge" sourceLinked="1"/>
        <c:majorTickMark val="none"/>
        <c:minorTickMark val="none"/>
        <c:tickLblPos val="none"/>
        <c:crossAx val="153756720"/>
        <c:crosses val="autoZero"/>
        <c:auto val="1"/>
        <c:lblOffset val="100"/>
        <c:baseTimeUnit val="years"/>
      </c:dateAx>
      <c:valAx>
        <c:axId val="15375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80496"/>
        <c:axId val="153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80496"/>
        <c:axId val="153775424"/>
      </c:lineChart>
      <c:dateAx>
        <c:axId val="152380496"/>
        <c:scaling>
          <c:orientation val="minMax"/>
        </c:scaling>
        <c:delete val="1"/>
        <c:axPos val="b"/>
        <c:numFmt formatCode="ge" sourceLinked="1"/>
        <c:majorTickMark val="none"/>
        <c:minorTickMark val="none"/>
        <c:tickLblPos val="none"/>
        <c:crossAx val="153775424"/>
        <c:crosses val="autoZero"/>
        <c:auto val="1"/>
        <c:lblOffset val="100"/>
        <c:baseTimeUnit val="years"/>
      </c:dateAx>
      <c:valAx>
        <c:axId val="1537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76600"/>
        <c:axId val="1537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76600"/>
        <c:axId val="153776992"/>
      </c:lineChart>
      <c:dateAx>
        <c:axId val="153776600"/>
        <c:scaling>
          <c:orientation val="minMax"/>
        </c:scaling>
        <c:delete val="1"/>
        <c:axPos val="b"/>
        <c:numFmt formatCode="ge" sourceLinked="1"/>
        <c:majorTickMark val="none"/>
        <c:minorTickMark val="none"/>
        <c:tickLblPos val="none"/>
        <c:crossAx val="153776992"/>
        <c:crosses val="autoZero"/>
        <c:auto val="1"/>
        <c:lblOffset val="100"/>
        <c:baseTimeUnit val="years"/>
      </c:dateAx>
      <c:valAx>
        <c:axId val="1537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7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623.85</c:v>
                </c:pt>
                <c:pt idx="1">
                  <c:v>619.71</c:v>
                </c:pt>
                <c:pt idx="2">
                  <c:v>654.46</c:v>
                </c:pt>
                <c:pt idx="3">
                  <c:v>672.29</c:v>
                </c:pt>
                <c:pt idx="4">
                  <c:v>779.06</c:v>
                </c:pt>
              </c:numCache>
            </c:numRef>
          </c:val>
        </c:ser>
        <c:dLbls>
          <c:showLegendKey val="0"/>
          <c:showVal val="0"/>
          <c:showCatName val="0"/>
          <c:showSerName val="0"/>
          <c:showPercent val="0"/>
          <c:showBubbleSize val="0"/>
        </c:dLbls>
        <c:gapWidth val="150"/>
        <c:axId val="153778168"/>
        <c:axId val="1537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3778168"/>
        <c:axId val="153778560"/>
      </c:lineChart>
      <c:dateAx>
        <c:axId val="153778168"/>
        <c:scaling>
          <c:orientation val="minMax"/>
        </c:scaling>
        <c:delete val="1"/>
        <c:axPos val="b"/>
        <c:numFmt formatCode="ge" sourceLinked="1"/>
        <c:majorTickMark val="none"/>
        <c:minorTickMark val="none"/>
        <c:tickLblPos val="none"/>
        <c:crossAx val="153778560"/>
        <c:crosses val="autoZero"/>
        <c:auto val="1"/>
        <c:lblOffset val="100"/>
        <c:baseTimeUnit val="years"/>
      </c:dateAx>
      <c:valAx>
        <c:axId val="1537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7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70.31</c:v>
                </c:pt>
                <c:pt idx="1">
                  <c:v>66</c:v>
                </c:pt>
                <c:pt idx="2">
                  <c:v>64.59</c:v>
                </c:pt>
                <c:pt idx="3">
                  <c:v>62.97</c:v>
                </c:pt>
                <c:pt idx="4">
                  <c:v>58.28</c:v>
                </c:pt>
              </c:numCache>
            </c:numRef>
          </c:val>
        </c:ser>
        <c:dLbls>
          <c:showLegendKey val="0"/>
          <c:showVal val="0"/>
          <c:showCatName val="0"/>
          <c:showSerName val="0"/>
          <c:showPercent val="0"/>
          <c:showBubbleSize val="0"/>
        </c:dLbls>
        <c:gapWidth val="150"/>
        <c:axId val="152379712"/>
        <c:axId val="15237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2379712"/>
        <c:axId val="152379320"/>
      </c:lineChart>
      <c:dateAx>
        <c:axId val="152379712"/>
        <c:scaling>
          <c:orientation val="minMax"/>
        </c:scaling>
        <c:delete val="1"/>
        <c:axPos val="b"/>
        <c:numFmt formatCode="ge" sourceLinked="1"/>
        <c:majorTickMark val="none"/>
        <c:minorTickMark val="none"/>
        <c:tickLblPos val="none"/>
        <c:crossAx val="152379320"/>
        <c:crosses val="autoZero"/>
        <c:auto val="1"/>
        <c:lblOffset val="100"/>
        <c:baseTimeUnit val="years"/>
      </c:dateAx>
      <c:valAx>
        <c:axId val="1523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147.13</c:v>
                </c:pt>
                <c:pt idx="1">
                  <c:v>160.87</c:v>
                </c:pt>
                <c:pt idx="2">
                  <c:v>163.44</c:v>
                </c:pt>
                <c:pt idx="3">
                  <c:v>171.49</c:v>
                </c:pt>
                <c:pt idx="4">
                  <c:v>181.91</c:v>
                </c:pt>
              </c:numCache>
            </c:numRef>
          </c:val>
        </c:ser>
        <c:dLbls>
          <c:showLegendKey val="0"/>
          <c:showVal val="0"/>
          <c:showCatName val="0"/>
          <c:showSerName val="0"/>
          <c:showPercent val="0"/>
          <c:showBubbleSize val="0"/>
        </c:dLbls>
        <c:gapWidth val="150"/>
        <c:axId val="153904144"/>
        <c:axId val="15390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3904144"/>
        <c:axId val="153904536"/>
      </c:lineChart>
      <c:dateAx>
        <c:axId val="153904144"/>
        <c:scaling>
          <c:orientation val="minMax"/>
        </c:scaling>
        <c:delete val="1"/>
        <c:axPos val="b"/>
        <c:numFmt formatCode="ge" sourceLinked="1"/>
        <c:majorTickMark val="none"/>
        <c:minorTickMark val="none"/>
        <c:tickLblPos val="none"/>
        <c:crossAx val="153904536"/>
        <c:crosses val="autoZero"/>
        <c:auto val="1"/>
        <c:lblOffset val="100"/>
        <c:baseTimeUnit val="years"/>
      </c:dateAx>
      <c:valAx>
        <c:axId val="15390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0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若桜町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3505</v>
      </c>
      <c r="AJ8" s="55"/>
      <c r="AK8" s="55"/>
      <c r="AL8" s="55"/>
      <c r="AM8" s="55"/>
      <c r="AN8" s="55"/>
      <c r="AO8" s="55"/>
      <c r="AP8" s="56"/>
      <c r="AQ8" s="46">
        <f>データ!R6</f>
        <v>199.18</v>
      </c>
      <c r="AR8" s="46"/>
      <c r="AS8" s="46"/>
      <c r="AT8" s="46"/>
      <c r="AU8" s="46"/>
      <c r="AV8" s="46"/>
      <c r="AW8" s="46"/>
      <c r="AX8" s="46"/>
      <c r="AY8" s="46">
        <f>データ!S6</f>
        <v>17.600000000000001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95.29</v>
      </c>
      <c r="S10" s="46"/>
      <c r="T10" s="46"/>
      <c r="U10" s="46"/>
      <c r="V10" s="46"/>
      <c r="W10" s="46"/>
      <c r="X10" s="46"/>
      <c r="Y10" s="46"/>
      <c r="Z10" s="80">
        <f>データ!P6</f>
        <v>1960</v>
      </c>
      <c r="AA10" s="80"/>
      <c r="AB10" s="80"/>
      <c r="AC10" s="80"/>
      <c r="AD10" s="80"/>
      <c r="AE10" s="80"/>
      <c r="AF10" s="80"/>
      <c r="AG10" s="80"/>
      <c r="AH10" s="2"/>
      <c r="AI10" s="80">
        <f>データ!T6</f>
        <v>3320</v>
      </c>
      <c r="AJ10" s="80"/>
      <c r="AK10" s="80"/>
      <c r="AL10" s="80"/>
      <c r="AM10" s="80"/>
      <c r="AN10" s="80"/>
      <c r="AO10" s="80"/>
      <c r="AP10" s="80"/>
      <c r="AQ10" s="46">
        <f>データ!U6</f>
        <v>40.130000000000003</v>
      </c>
      <c r="AR10" s="46"/>
      <c r="AS10" s="46"/>
      <c r="AT10" s="46"/>
      <c r="AU10" s="46"/>
      <c r="AV10" s="46"/>
      <c r="AW10" s="46"/>
      <c r="AX10" s="46"/>
      <c r="AY10" s="46">
        <f>データ!V6</f>
        <v>82.73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313254</v>
      </c>
      <c r="D6" s="31">
        <f t="shared" si="3"/>
        <v>47</v>
      </c>
      <c r="E6" s="31">
        <f t="shared" si="3"/>
        <v>1</v>
      </c>
      <c r="F6" s="31">
        <f t="shared" si="3"/>
        <v>0</v>
      </c>
      <c r="G6" s="31">
        <f t="shared" si="3"/>
        <v>0</v>
      </c>
      <c r="H6" s="31" t="str">
        <f t="shared" si="3"/>
        <v>鳥取県　若桜町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95.29</v>
      </c>
      <c r="P6" s="32">
        <f t="shared" si="3"/>
        <v>1960</v>
      </c>
      <c r="Q6" s="32">
        <f t="shared" si="3"/>
        <v>3505</v>
      </c>
      <c r="R6" s="32">
        <f t="shared" si="3"/>
        <v>199.18</v>
      </c>
      <c r="S6" s="32">
        <f t="shared" si="3"/>
        <v>17.600000000000001</v>
      </c>
      <c r="T6" s="32">
        <f t="shared" si="3"/>
        <v>3320</v>
      </c>
      <c r="U6" s="32">
        <f t="shared" si="3"/>
        <v>40.130000000000003</v>
      </c>
      <c r="V6" s="32">
        <f t="shared" si="3"/>
        <v>82.73</v>
      </c>
      <c r="W6" s="33">
        <f>IF(W7="",NA(),W7)</f>
        <v>91.7</v>
      </c>
      <c r="X6" s="33">
        <f t="shared" ref="X6:AF6" si="4">IF(X7="",NA(),X7)</f>
        <v>92.66</v>
      </c>
      <c r="Y6" s="33">
        <f t="shared" si="4"/>
        <v>90.7</v>
      </c>
      <c r="Z6" s="33">
        <f t="shared" si="4"/>
        <v>89.17</v>
      </c>
      <c r="AA6" s="33">
        <f t="shared" si="4"/>
        <v>86.39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623.85</v>
      </c>
      <c r="BE6" s="33">
        <f t="shared" ref="BE6:BM6" si="7">IF(BE7="",NA(),BE7)</f>
        <v>619.71</v>
      </c>
      <c r="BF6" s="33">
        <f t="shared" si="7"/>
        <v>654.46</v>
      </c>
      <c r="BG6" s="33">
        <f t="shared" si="7"/>
        <v>672.29</v>
      </c>
      <c r="BH6" s="33">
        <f t="shared" si="7"/>
        <v>779.06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70.31</v>
      </c>
      <c r="BP6" s="33">
        <f t="shared" ref="BP6:BX6" si="8">IF(BP7="",NA(),BP7)</f>
        <v>66</v>
      </c>
      <c r="BQ6" s="33">
        <f t="shared" si="8"/>
        <v>64.59</v>
      </c>
      <c r="BR6" s="33">
        <f t="shared" si="8"/>
        <v>62.97</v>
      </c>
      <c r="BS6" s="33">
        <f t="shared" si="8"/>
        <v>58.28</v>
      </c>
      <c r="BT6" s="33">
        <f t="shared" si="8"/>
        <v>56.46</v>
      </c>
      <c r="BU6" s="33">
        <f t="shared" si="8"/>
        <v>19.77</v>
      </c>
      <c r="BV6" s="33">
        <f t="shared" si="8"/>
        <v>34.25</v>
      </c>
      <c r="BW6" s="33">
        <f t="shared" si="8"/>
        <v>46.48</v>
      </c>
      <c r="BX6" s="33">
        <f t="shared" si="8"/>
        <v>40.6</v>
      </c>
      <c r="BY6" s="32" t="str">
        <f>IF(BY7="","",IF(BY7="-","【-】","【"&amp;SUBSTITUTE(TEXT(BY7,"#,##0.00"),"-","△")&amp;"】"))</f>
        <v>【33.35】</v>
      </c>
      <c r="BZ6" s="33">
        <f>IF(BZ7="",NA(),BZ7)</f>
        <v>147.13</v>
      </c>
      <c r="CA6" s="33">
        <f t="shared" ref="CA6:CI6" si="9">IF(CA7="",NA(),CA7)</f>
        <v>160.87</v>
      </c>
      <c r="CB6" s="33">
        <f t="shared" si="9"/>
        <v>163.44</v>
      </c>
      <c r="CC6" s="33">
        <f t="shared" si="9"/>
        <v>171.49</v>
      </c>
      <c r="CD6" s="33">
        <f t="shared" si="9"/>
        <v>181.91</v>
      </c>
      <c r="CE6" s="33">
        <f t="shared" si="9"/>
        <v>306.49</v>
      </c>
      <c r="CF6" s="33">
        <f t="shared" si="9"/>
        <v>878.73</v>
      </c>
      <c r="CG6" s="33">
        <f t="shared" si="9"/>
        <v>501.18</v>
      </c>
      <c r="CH6" s="33">
        <f t="shared" si="9"/>
        <v>376.61</v>
      </c>
      <c r="CI6" s="33">
        <f t="shared" si="9"/>
        <v>440.03</v>
      </c>
      <c r="CJ6" s="32" t="str">
        <f>IF(CJ7="","",IF(CJ7="-","【-】","【"&amp;SUBSTITUTE(TEXT(CJ7,"#,##0.00"),"-","△")&amp;"】"))</f>
        <v>【524.69】</v>
      </c>
      <c r="CK6" s="33">
        <f>IF(CK7="",NA(),CK7)</f>
        <v>52.34</v>
      </c>
      <c r="CL6" s="33">
        <f t="shared" ref="CL6:CT6" si="10">IF(CL7="",NA(),CL7)</f>
        <v>51.2</v>
      </c>
      <c r="CM6" s="33">
        <f t="shared" si="10"/>
        <v>48.22</v>
      </c>
      <c r="CN6" s="33">
        <f t="shared" si="10"/>
        <v>43.51</v>
      </c>
      <c r="CO6" s="33">
        <f t="shared" si="10"/>
        <v>43.05</v>
      </c>
      <c r="CP6" s="33">
        <f t="shared" si="10"/>
        <v>58.25</v>
      </c>
      <c r="CQ6" s="33">
        <f t="shared" si="10"/>
        <v>57.17</v>
      </c>
      <c r="CR6" s="33">
        <f t="shared" si="10"/>
        <v>57.55</v>
      </c>
      <c r="CS6" s="33">
        <f t="shared" si="10"/>
        <v>57.43</v>
      </c>
      <c r="CT6" s="33">
        <f t="shared" si="10"/>
        <v>57.29</v>
      </c>
      <c r="CU6" s="32" t="str">
        <f>IF(CU7="","",IF(CU7="-","【-】","【"&amp;SUBSTITUTE(TEXT(CU7,"#,##0.00"),"-","△")&amp;"】"))</f>
        <v>【57.58】</v>
      </c>
      <c r="CV6" s="33">
        <f>IF(CV7="",NA(),CV7)</f>
        <v>66.97</v>
      </c>
      <c r="CW6" s="33">
        <f t="shared" ref="CW6:DE6" si="11">IF(CW7="",NA(),CW7)</f>
        <v>65.44</v>
      </c>
      <c r="CX6" s="33">
        <f t="shared" si="11"/>
        <v>67.45</v>
      </c>
      <c r="CY6" s="33">
        <f t="shared" si="11"/>
        <v>72.209999999999994</v>
      </c>
      <c r="CZ6" s="33">
        <f t="shared" si="11"/>
        <v>73.66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0.52</v>
      </c>
      <c r="ED6" s="33">
        <f t="shared" ref="ED6:EL6" si="14">IF(ED7="",NA(),ED7)</f>
        <v>0.37</v>
      </c>
      <c r="EE6" s="33">
        <f t="shared" si="14"/>
        <v>0.52</v>
      </c>
      <c r="EF6" s="33">
        <f t="shared" si="14"/>
        <v>0.63</v>
      </c>
      <c r="EG6" s="33">
        <f t="shared" si="14"/>
        <v>0.74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313254</v>
      </c>
      <c r="D7" s="35">
        <v>47</v>
      </c>
      <c r="E7" s="35">
        <v>1</v>
      </c>
      <c r="F7" s="35">
        <v>0</v>
      </c>
      <c r="G7" s="35">
        <v>0</v>
      </c>
      <c r="H7" s="35" t="s">
        <v>93</v>
      </c>
      <c r="I7" s="35" t="s">
        <v>94</v>
      </c>
      <c r="J7" s="35" t="s">
        <v>95</v>
      </c>
      <c r="K7" s="35" t="s">
        <v>96</v>
      </c>
      <c r="L7" s="35" t="s">
        <v>97</v>
      </c>
      <c r="M7" s="36" t="s">
        <v>98</v>
      </c>
      <c r="N7" s="36" t="s">
        <v>99</v>
      </c>
      <c r="O7" s="36">
        <v>95.29</v>
      </c>
      <c r="P7" s="36">
        <v>1960</v>
      </c>
      <c r="Q7" s="36">
        <v>3505</v>
      </c>
      <c r="R7" s="36">
        <v>199.18</v>
      </c>
      <c r="S7" s="36">
        <v>17.600000000000001</v>
      </c>
      <c r="T7" s="36">
        <v>3320</v>
      </c>
      <c r="U7" s="36">
        <v>40.130000000000003</v>
      </c>
      <c r="V7" s="36">
        <v>82.73</v>
      </c>
      <c r="W7" s="36">
        <v>91.7</v>
      </c>
      <c r="X7" s="36">
        <v>92.66</v>
      </c>
      <c r="Y7" s="36">
        <v>90.7</v>
      </c>
      <c r="Z7" s="36">
        <v>89.17</v>
      </c>
      <c r="AA7" s="36">
        <v>86.39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623.85</v>
      </c>
      <c r="BE7" s="36">
        <v>619.71</v>
      </c>
      <c r="BF7" s="36">
        <v>654.46</v>
      </c>
      <c r="BG7" s="36">
        <v>672.29</v>
      </c>
      <c r="BH7" s="36">
        <v>779.06</v>
      </c>
      <c r="BI7" s="36">
        <v>1124.6400000000001</v>
      </c>
      <c r="BJ7" s="36">
        <v>1108.26</v>
      </c>
      <c r="BK7" s="36">
        <v>1113.76</v>
      </c>
      <c r="BL7" s="36">
        <v>1125.69</v>
      </c>
      <c r="BM7" s="36">
        <v>1134.67</v>
      </c>
      <c r="BN7" s="36">
        <v>1242.9000000000001</v>
      </c>
      <c r="BO7" s="36">
        <v>70.31</v>
      </c>
      <c r="BP7" s="36">
        <v>66</v>
      </c>
      <c r="BQ7" s="36">
        <v>64.59</v>
      </c>
      <c r="BR7" s="36">
        <v>62.97</v>
      </c>
      <c r="BS7" s="36">
        <v>58.28</v>
      </c>
      <c r="BT7" s="36">
        <v>56.46</v>
      </c>
      <c r="BU7" s="36">
        <v>19.77</v>
      </c>
      <c r="BV7" s="36">
        <v>34.25</v>
      </c>
      <c r="BW7" s="36">
        <v>46.48</v>
      </c>
      <c r="BX7" s="36">
        <v>40.6</v>
      </c>
      <c r="BY7" s="36">
        <v>33.35</v>
      </c>
      <c r="BZ7" s="36">
        <v>147.13</v>
      </c>
      <c r="CA7" s="36">
        <v>160.87</v>
      </c>
      <c r="CB7" s="36">
        <v>163.44</v>
      </c>
      <c r="CC7" s="36">
        <v>171.49</v>
      </c>
      <c r="CD7" s="36">
        <v>181.91</v>
      </c>
      <c r="CE7" s="36">
        <v>306.49</v>
      </c>
      <c r="CF7" s="36">
        <v>878.73</v>
      </c>
      <c r="CG7" s="36">
        <v>501.18</v>
      </c>
      <c r="CH7" s="36">
        <v>376.61</v>
      </c>
      <c r="CI7" s="36">
        <v>440.03</v>
      </c>
      <c r="CJ7" s="36">
        <v>524.69000000000005</v>
      </c>
      <c r="CK7" s="36">
        <v>52.34</v>
      </c>
      <c r="CL7" s="36">
        <v>51.2</v>
      </c>
      <c r="CM7" s="36">
        <v>48.22</v>
      </c>
      <c r="CN7" s="36">
        <v>43.51</v>
      </c>
      <c r="CO7" s="36">
        <v>43.05</v>
      </c>
      <c r="CP7" s="36">
        <v>58.25</v>
      </c>
      <c r="CQ7" s="36">
        <v>57.17</v>
      </c>
      <c r="CR7" s="36">
        <v>57.55</v>
      </c>
      <c r="CS7" s="36">
        <v>57.43</v>
      </c>
      <c r="CT7" s="36">
        <v>57.29</v>
      </c>
      <c r="CU7" s="36">
        <v>57.58</v>
      </c>
      <c r="CV7" s="36">
        <v>66.97</v>
      </c>
      <c r="CW7" s="36">
        <v>65.44</v>
      </c>
      <c r="CX7" s="36">
        <v>67.45</v>
      </c>
      <c r="CY7" s="36">
        <v>72.209999999999994</v>
      </c>
      <c r="CZ7" s="36">
        <v>73.66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0.52</v>
      </c>
      <c r="ED7" s="36">
        <v>0.37</v>
      </c>
      <c r="EE7" s="36">
        <v>0.52</v>
      </c>
      <c r="EF7" s="36">
        <v>0.63</v>
      </c>
      <c r="EG7" s="36">
        <v>0.74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2016-12-02T02:20:23Z</dcterms:created>
  <dcterms:modified xsi:type="dcterms:W3CDTF">2017-02-23T23:59:57Z</dcterms:modified>
  <cp:category/>
</cp:coreProperties>
</file>