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mim\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<sst xmlns="http://schemas.openxmlformats.org/spreadsheetml/2006/main" count="221" uniqueCount="111">
  <si>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</si>
  <si>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</si>
  <si>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</si>
  <si>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</si>
  <si>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</si>
  <si>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</si>
  <si>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</si>
  <si>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</si>
  <si>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</si>
  <si>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</si>
  <si>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</si>
  <si>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</si>
  <si>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</si>
  <si>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</si>
  <si>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</si>
  <si>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</si>
  <si>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</si>
  <si>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</si>
  <si>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</si>
  <si>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</si>
  <si>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</si>
  <si>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</si>
  <si>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</si>
  <si>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</si>
  <si>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</si>
  <si>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</si>
  <si>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</si>
  <si>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</si>
  <si>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</si>
  <si>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</si>
  <si>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</si>
  <si>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</si>
  <si>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</si>
  <si>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</si>
  <si>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</si>
  <si>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</si>
  <si>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</si>
  <si>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</si>
  <si>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</si>
  <si>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</si>
  <si>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</si>
  <si>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</si>
  <si>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</si>
  <si>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</si>
  <si>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</si>
  <si>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</si>
  <si>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</si>
  <si>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</si>
  <si>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</si>
  <si>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</si>
  <si>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</si>
  <si>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</si>
  <si>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</si>
  <si>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</si>
  <si>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</si>
  <si>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</si>
  <si>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</si>
  <si>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</si>
  <si>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</si>
  <si>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</si>
  <si>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</si>
  <si>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</si>
  <si>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</si>
  <si>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</si>
  <si>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</si>
  <si>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</si>
  <si>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</si>
  <si>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</si>
  <si>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</si>
  <si>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</si>
  <si>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</si>
  <si>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</si>
  <si>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</si>
  <si>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</si>
  <si>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</si>
  <si>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</si>
  <si>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</si>
  <si>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</si>
  <si>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</si>
  <si>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</si>
  <si>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</si>
  <si>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</si>
  <si>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</si>
  <si>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</si>
  <si>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</si>
  <si>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</si>
  <si>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</si>
  <si>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</si>
  <si>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</si>
  <si>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</si>
  <si>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</si>
  <si>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</si>
  <si>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</si>
  <si>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</si>
  <si>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</si>
  <si>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</si>
  <si>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</si>
  <si>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</si>
  <si>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</si>
  <si>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</si>
  <si>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</si>
  <si>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</si>
  <si>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</si>
  <si>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</si>
  <si>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</si>
  <si>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</si>
  <si>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</si>
  <si>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</si>
  <si>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平成９年度に事業を開始した比較的新しい施設・設備であるため、現状では目立った老朽は報告されていないが、機器更新の時期が間もなく到来するため、必要性・緊急性を検討した対応が必要。</t>
    <rPh sb="0" eb="2">
      <t>ヘイセイ</t>
    </rPh>
    <rPh sb="3" eb="5">
      <t>ネンド</t>
    </rPh>
    <rPh sb="6" eb="8">
      <t>ジギョウ</t>
    </rPh>
    <rPh sb="9" eb="11">
      <t>カイシ</t>
    </rPh>
    <rPh sb="13" eb="16">
      <t>ヒカクテキ</t>
    </rPh>
    <rPh sb="16" eb="17">
      <t>アタラ</t>
    </rPh>
    <rPh sb="19" eb="21">
      <t>シセツ</t>
    </rPh>
    <rPh sb="22" eb="24">
      <t>セツビ</t>
    </rPh>
    <rPh sb="30" eb="32">
      <t>ゲンジョウ</t>
    </rPh>
    <rPh sb="34" eb="36">
      <t>メダ</t>
    </rPh>
    <rPh sb="38" eb="40">
      <t>ロウキュウ</t>
    </rPh>
    <rPh sb="41" eb="43">
      <t>ホウコク</t>
    </rPh>
    <rPh sb="51" eb="53">
      <t>キキ</t>
    </rPh>
    <rPh sb="53" eb="55">
      <t>コウシン</t>
    </rPh>
    <rPh sb="56" eb="58">
      <t>ジキ</t>
    </rPh>
    <rPh sb="59" eb="60">
      <t>マ</t>
    </rPh>
    <rPh sb="63" eb="65">
      <t>トウライ</t>
    </rPh>
    <rPh sb="70" eb="73">
      <t>ヒツヨウセイ</t>
    </rPh>
    <rPh sb="74" eb="77">
      <t>キンキュウセイ</t>
    </rPh>
    <rPh sb="78" eb="80">
      <t>ケントウ</t>
    </rPh>
    <rPh sb="82" eb="84">
      <t>タイオウ</t>
    </rPh>
    <rPh sb="85" eb="87">
      <t>ヒツヨウ</t>
    </rPh>
    <phoneticPr fontId="4"/>
  </si>
  <si>
    <t>使用料の減は避けられない状況であるため、収益的収支比率・経費回収率を維持するのは困難である。
また、平成初期に整備した管渠の耐用年数が20年後には到来する。事業の必要性、緊急性の検討と併せて更新事業財源確保策としての適正な使用料の検討も必要である。
なお、当市の４下水道事業（公共、特環、農集、林集）は料金形態が統一されているため、料金の改定にあたっては総合的に判断する必要がある。</t>
    <rPh sb="0" eb="3">
      <t>シヨウリョウ</t>
    </rPh>
    <rPh sb="4" eb="5">
      <t>ゲン</t>
    </rPh>
    <rPh sb="6" eb="7">
      <t>サ</t>
    </rPh>
    <rPh sb="12" eb="14">
      <t>ジョウキョウ</t>
    </rPh>
    <rPh sb="20" eb="23">
      <t>シュウエキテキ</t>
    </rPh>
    <rPh sb="23" eb="25">
      <t>シュウシ</t>
    </rPh>
    <rPh sb="25" eb="27">
      <t>ヒリツ</t>
    </rPh>
    <rPh sb="28" eb="30">
      <t>ケイヒ</t>
    </rPh>
    <rPh sb="30" eb="32">
      <t>カイシュウ</t>
    </rPh>
    <rPh sb="32" eb="33">
      <t>リツ</t>
    </rPh>
    <rPh sb="34" eb="36">
      <t>イジ</t>
    </rPh>
    <rPh sb="40" eb="42">
      <t>コンナン</t>
    </rPh>
    <rPh sb="50" eb="52">
      <t>ヘイセイ</t>
    </rPh>
    <rPh sb="52" eb="54">
      <t>ショキ</t>
    </rPh>
    <rPh sb="55" eb="57">
      <t>セイビ</t>
    </rPh>
    <rPh sb="59" eb="61">
      <t>カンキョ</t>
    </rPh>
    <rPh sb="62" eb="64">
      <t>タイヨウ</t>
    </rPh>
    <rPh sb="64" eb="66">
      <t>ネンスウ</t>
    </rPh>
    <rPh sb="69" eb="70">
      <t>ネン</t>
    </rPh>
    <rPh sb="70" eb="71">
      <t>ゴ</t>
    </rPh>
    <rPh sb="73" eb="75">
      <t>トウライ</t>
    </rPh>
    <rPh sb="78" eb="80">
      <t>ジギョウ</t>
    </rPh>
    <rPh sb="81" eb="84">
      <t>ヒツヨウセイ</t>
    </rPh>
    <rPh sb="85" eb="88">
      <t>キンキュウセイ</t>
    </rPh>
    <rPh sb="89" eb="91">
      <t>ケントウ</t>
    </rPh>
    <rPh sb="92" eb="93">
      <t>アワ</t>
    </rPh>
    <rPh sb="95" eb="97">
      <t>コウシン</t>
    </rPh>
    <rPh sb="97" eb="99">
      <t>ジギョウ</t>
    </rPh>
    <rPh sb="99" eb="101">
      <t>ザイゲン</t>
    </rPh>
    <rPh sb="101" eb="103">
      <t>カクホ</t>
    </rPh>
    <rPh sb="103" eb="104">
      <t>サク</t>
    </rPh>
    <rPh sb="108" eb="110">
      <t>テキセイ</t>
    </rPh>
    <rPh sb="111" eb="114">
      <t>シヨウリョウ</t>
    </rPh>
    <rPh sb="115" eb="117">
      <t>ケントウ</t>
    </rPh>
    <rPh sb="118" eb="120">
      <t>ヒツヨウ</t>
    </rPh>
    <rPh sb="128" eb="130">
      <t>トウシ</t>
    </rPh>
    <rPh sb="132" eb="135">
      <t>ゲスイドウ</t>
    </rPh>
    <rPh sb="135" eb="137">
      <t>ジギョウ</t>
    </rPh>
    <rPh sb="138" eb="140">
      <t>コウキョウ</t>
    </rPh>
    <rPh sb="141" eb="143">
      <t>トッカン</t>
    </rPh>
    <rPh sb="144" eb="146">
      <t>ノウシュウ</t>
    </rPh>
    <rPh sb="147" eb="148">
      <t>リン</t>
    </rPh>
    <rPh sb="148" eb="149">
      <t>シュウ</t>
    </rPh>
    <rPh sb="151" eb="153">
      <t>リョウキン</t>
    </rPh>
    <rPh sb="153" eb="155">
      <t>ケイタイ</t>
    </rPh>
    <rPh sb="156" eb="158">
      <t>トウイツ</t>
    </rPh>
    <rPh sb="166" eb="168">
      <t>リョウキン</t>
    </rPh>
    <rPh sb="169" eb="171">
      <t>カイテイ</t>
    </rPh>
    <rPh sb="177" eb="180">
      <t>ソウゴウテキ</t>
    </rPh>
    <rPh sb="181" eb="183">
      <t>ハンダン</t>
    </rPh>
    <rPh sb="185" eb="187">
      <t>ヒツヨウ</t>
    </rPh>
    <phoneticPr fontId="4"/>
  </si>
  <si>
    <r>
      <t>【企業債】
整備事業は終了している</t>
    </r>
    <r>
      <rPr>
        <sz val="11"/>
        <rFont val="ＭＳ ゴシック"/>
        <family val="3"/>
        <charset val="128"/>
      </rPr>
      <t>ため、新規布設のための大規模な借入は予定していない。起債元利償還金は2027年頃をピークに減少していく見込み。</t>
    </r>
    <r>
      <rPr>
        <sz val="11"/>
        <color rgb="FFFF0000"/>
        <rFont val="ＭＳ ゴシック"/>
        <family val="3"/>
        <charset val="128"/>
      </rPr>
      <t xml:space="preserve">
</t>
    </r>
    <r>
      <rPr>
        <sz val="11"/>
        <color theme="1"/>
        <rFont val="ＭＳ ゴシック"/>
        <family val="3"/>
        <charset val="128"/>
      </rPr>
      <t xml:space="preserve">
【水洗化率・収益的収支比率】
少人数を対象とした集落排水事業である。水洗化率もほぼ100％であるため、新規利用者の大幅な増は見込めない。そのため、人口の増減がそのまま使用料収入の増減となる。現在でも、収入不足額は一般会計からの繰入金により補填しているが、人口減の問題はこの地区においても例外ではないため、使用料収入の確保は困難になると思われる。
【汚水処理原価・経費回収率】
汚水処理原価を構成する費用のうち、起債元利償還額は数年間は同水準で推移する。また、汚水維持管理費は修繕費や光熱水費などの必要経費であり、汚水処理費用の大幅な削減は困難な状況である。
今後、人口減に伴う使用料収入の減が見込まれるため、現状の経費回収率を維持することは困難となる。</t>
    </r>
    <rPh sb="169" eb="171">
      <t>ゲンザイ</t>
    </rPh>
    <rPh sb="174" eb="176">
      <t>シュウニュウ</t>
    </rPh>
    <rPh sb="176" eb="178">
      <t>フソク</t>
    </rPh>
    <rPh sb="178" eb="179">
      <t>ガク</t>
    </rPh>
    <rPh sb="180" eb="182">
      <t>イッパン</t>
    </rPh>
    <rPh sb="182" eb="184">
      <t>カイケイ</t>
    </rPh>
    <rPh sb="187" eb="189">
      <t>クリイレ</t>
    </rPh>
    <rPh sb="189" eb="190">
      <t>キン</t>
    </rPh>
    <rPh sb="193" eb="195">
      <t>ホテン</t>
    </rPh>
    <rPh sb="338" eb="340">
      <t>オオハバ</t>
    </rPh>
    <rPh sb="341" eb="343">
      <t>サクゲン</t>
    </rPh>
    <rPh sb="347" eb="3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</si>
</sst>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759664"/>
        <c:axId val="23376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3759664"/>
        <c:axId val="233760056"/>
      </c:lineChart>
      <c:dateAx>
        <c:axId val="233759664"/>
        <c:scaling>
          <c:orientation val="minMax"/>
        </c:scaling>
        <c:delete val="1"/>
        <c:axPos val="b"/>
        <c:numFmt formatCode="ge" sourceLinked="1"/>
        <c:majorTickMark val="none"/>
        <c:minorTickMark val="none"/>
        <c:tickLblPos val="none"/>
        <c:crossAx val="233760056"/>
        <c:crosses val="autoZero"/>
        <c:auto val="1"/>
        <c:lblOffset val="100"/>
        <c:baseTimeUnit val="years"/>
      </c:dateAx>
      <c:valAx>
        <c:axId val="2337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5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756224"/>
        <c:axId val="25375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56.52</c:v>
                </c:pt>
                <c:pt idx="4">
                  <c:v>53.97</c:v>
                </c:pt>
              </c:numCache>
            </c:numRef>
          </c:val>
          <c:smooth val="0"/>
        </c:ser>
        <c:dLbls>
          <c:showLegendKey val="0"/>
          <c:showVal val="0"/>
          <c:showCatName val="0"/>
          <c:showSerName val="0"/>
          <c:showPercent val="0"/>
          <c:showBubbleSize val="0"/>
        </c:dLbls>
        <c:marker val="1"/>
        <c:smooth val="0"/>
        <c:axId val="253756224"/>
        <c:axId val="253756616"/>
      </c:lineChart>
      <c:dateAx>
        <c:axId val="253756224"/>
        <c:scaling>
          <c:orientation val="minMax"/>
        </c:scaling>
        <c:delete val="1"/>
        <c:axPos val="b"/>
        <c:numFmt formatCode="ge" sourceLinked="1"/>
        <c:majorTickMark val="none"/>
        <c:minorTickMark val="none"/>
        <c:tickLblPos val="none"/>
        <c:crossAx val="253756616"/>
        <c:crosses val="autoZero"/>
        <c:auto val="1"/>
        <c:lblOffset val="100"/>
        <c:baseTimeUnit val="years"/>
      </c:dateAx>
      <c:valAx>
        <c:axId val="2537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96</c:v>
                </c:pt>
                <c:pt idx="4">
                  <c:v>95.83</c:v>
                </c:pt>
              </c:numCache>
            </c:numRef>
          </c:val>
        </c:ser>
        <c:dLbls>
          <c:showLegendKey val="0"/>
          <c:showVal val="0"/>
          <c:showCatName val="0"/>
          <c:showSerName val="0"/>
          <c:showPercent val="0"/>
          <c:showBubbleSize val="0"/>
        </c:dLbls>
        <c:gapWidth val="150"/>
        <c:axId val="253303888"/>
        <c:axId val="25330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91.27</c:v>
                </c:pt>
                <c:pt idx="4">
                  <c:v>92.01</c:v>
                </c:pt>
              </c:numCache>
            </c:numRef>
          </c:val>
          <c:smooth val="0"/>
        </c:ser>
        <c:dLbls>
          <c:showLegendKey val="0"/>
          <c:showVal val="0"/>
          <c:showCatName val="0"/>
          <c:showSerName val="0"/>
          <c:showPercent val="0"/>
          <c:showBubbleSize val="0"/>
        </c:dLbls>
        <c:marker val="1"/>
        <c:smooth val="0"/>
        <c:axId val="253303888"/>
        <c:axId val="253304280"/>
      </c:lineChart>
      <c:dateAx>
        <c:axId val="253303888"/>
        <c:scaling>
          <c:orientation val="minMax"/>
        </c:scaling>
        <c:delete val="1"/>
        <c:axPos val="b"/>
        <c:numFmt formatCode="ge" sourceLinked="1"/>
        <c:majorTickMark val="none"/>
        <c:minorTickMark val="none"/>
        <c:tickLblPos val="none"/>
        <c:crossAx val="253304280"/>
        <c:crosses val="autoZero"/>
        <c:auto val="1"/>
        <c:lblOffset val="100"/>
        <c:baseTimeUnit val="years"/>
      </c:dateAx>
      <c:valAx>
        <c:axId val="2533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0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3761232"/>
        <c:axId val="24941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761232"/>
        <c:axId val="249419400"/>
      </c:lineChart>
      <c:dateAx>
        <c:axId val="233761232"/>
        <c:scaling>
          <c:orientation val="minMax"/>
        </c:scaling>
        <c:delete val="1"/>
        <c:axPos val="b"/>
        <c:numFmt formatCode="ge" sourceLinked="1"/>
        <c:majorTickMark val="none"/>
        <c:minorTickMark val="none"/>
        <c:tickLblPos val="none"/>
        <c:crossAx val="249419400"/>
        <c:crosses val="autoZero"/>
        <c:auto val="1"/>
        <c:lblOffset val="100"/>
        <c:baseTimeUnit val="years"/>
      </c:dateAx>
      <c:valAx>
        <c:axId val="24941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420576"/>
        <c:axId val="2494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420576"/>
        <c:axId val="249420968"/>
      </c:lineChart>
      <c:dateAx>
        <c:axId val="249420576"/>
        <c:scaling>
          <c:orientation val="minMax"/>
        </c:scaling>
        <c:delete val="1"/>
        <c:axPos val="b"/>
        <c:numFmt formatCode="ge" sourceLinked="1"/>
        <c:majorTickMark val="none"/>
        <c:minorTickMark val="none"/>
        <c:tickLblPos val="none"/>
        <c:crossAx val="249420968"/>
        <c:crosses val="autoZero"/>
        <c:auto val="1"/>
        <c:lblOffset val="100"/>
        <c:baseTimeUnit val="years"/>
      </c:dateAx>
      <c:valAx>
        <c:axId val="2494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09192"/>
        <c:axId val="2503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09192"/>
        <c:axId val="250309584"/>
      </c:lineChart>
      <c:dateAx>
        <c:axId val="250309192"/>
        <c:scaling>
          <c:orientation val="minMax"/>
        </c:scaling>
        <c:delete val="1"/>
        <c:axPos val="b"/>
        <c:numFmt formatCode="ge" sourceLinked="1"/>
        <c:majorTickMark val="none"/>
        <c:minorTickMark val="none"/>
        <c:tickLblPos val="none"/>
        <c:crossAx val="250309584"/>
        <c:crosses val="autoZero"/>
        <c:auto val="1"/>
        <c:lblOffset val="100"/>
        <c:baseTimeUnit val="years"/>
      </c:dateAx>
      <c:valAx>
        <c:axId val="2503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10760"/>
        <c:axId val="2503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10760"/>
        <c:axId val="250311152"/>
      </c:lineChart>
      <c:dateAx>
        <c:axId val="250310760"/>
        <c:scaling>
          <c:orientation val="minMax"/>
        </c:scaling>
        <c:delete val="1"/>
        <c:axPos val="b"/>
        <c:numFmt formatCode="ge" sourceLinked="1"/>
        <c:majorTickMark val="none"/>
        <c:minorTickMark val="none"/>
        <c:tickLblPos val="none"/>
        <c:crossAx val="250311152"/>
        <c:crosses val="autoZero"/>
        <c:auto val="1"/>
        <c:lblOffset val="100"/>
        <c:baseTimeUnit val="years"/>
      </c:dateAx>
      <c:valAx>
        <c:axId val="2503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611752"/>
        <c:axId val="25361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611752"/>
        <c:axId val="253612144"/>
      </c:lineChart>
      <c:dateAx>
        <c:axId val="253611752"/>
        <c:scaling>
          <c:orientation val="minMax"/>
        </c:scaling>
        <c:delete val="1"/>
        <c:axPos val="b"/>
        <c:numFmt formatCode="ge" sourceLinked="1"/>
        <c:majorTickMark val="none"/>
        <c:minorTickMark val="none"/>
        <c:tickLblPos val="none"/>
        <c:crossAx val="253612144"/>
        <c:crosses val="autoZero"/>
        <c:auto val="1"/>
        <c:lblOffset val="100"/>
        <c:baseTimeUnit val="years"/>
      </c:dateAx>
      <c:valAx>
        <c:axId val="25361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613320"/>
        <c:axId val="25361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1239.21</c:v>
                </c:pt>
                <c:pt idx="4">
                  <c:v>1196.58</c:v>
                </c:pt>
              </c:numCache>
            </c:numRef>
          </c:val>
          <c:smooth val="0"/>
        </c:ser>
        <c:dLbls>
          <c:showLegendKey val="0"/>
          <c:showVal val="0"/>
          <c:showCatName val="0"/>
          <c:showSerName val="0"/>
          <c:showPercent val="0"/>
          <c:showBubbleSize val="0"/>
        </c:dLbls>
        <c:marker val="1"/>
        <c:smooth val="0"/>
        <c:axId val="253613320"/>
        <c:axId val="253613712"/>
      </c:lineChart>
      <c:dateAx>
        <c:axId val="253613320"/>
        <c:scaling>
          <c:orientation val="minMax"/>
        </c:scaling>
        <c:delete val="1"/>
        <c:axPos val="b"/>
        <c:numFmt formatCode="ge" sourceLinked="1"/>
        <c:majorTickMark val="none"/>
        <c:minorTickMark val="none"/>
        <c:tickLblPos val="none"/>
        <c:crossAx val="253613712"/>
        <c:crosses val="autoZero"/>
        <c:auto val="1"/>
        <c:lblOffset val="100"/>
        <c:baseTimeUnit val="years"/>
      </c:dateAx>
      <c:valAx>
        <c:axId val="25361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34.729999999999997</c:v>
                </c:pt>
                <c:pt idx="1">
                  <c:v>52.9</c:v>
                </c:pt>
                <c:pt idx="2">
                  <c:v>29.57</c:v>
                </c:pt>
                <c:pt idx="3">
                  <c:v>37.58</c:v>
                </c:pt>
                <c:pt idx="4">
                  <c:v>36.92</c:v>
                </c:pt>
              </c:numCache>
            </c:numRef>
          </c:val>
        </c:ser>
        <c:dLbls>
          <c:showLegendKey val="0"/>
          <c:showVal val="0"/>
          <c:showCatName val="0"/>
          <c:showSerName val="0"/>
          <c:showPercent val="0"/>
          <c:showBubbleSize val="0"/>
        </c:dLbls>
        <c:gapWidth val="150"/>
        <c:axId val="253614888"/>
        <c:axId val="25361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38.14</c:v>
                </c:pt>
                <c:pt idx="4">
                  <c:v>38.28</c:v>
                </c:pt>
              </c:numCache>
            </c:numRef>
          </c:val>
          <c:smooth val="0"/>
        </c:ser>
        <c:dLbls>
          <c:showLegendKey val="0"/>
          <c:showVal val="0"/>
          <c:showCatName val="0"/>
          <c:showSerName val="0"/>
          <c:showPercent val="0"/>
          <c:showBubbleSize val="0"/>
        </c:dLbls>
        <c:marker val="1"/>
        <c:smooth val="0"/>
        <c:axId val="253614888"/>
        <c:axId val="253615280"/>
      </c:lineChart>
      <c:dateAx>
        <c:axId val="253614888"/>
        <c:scaling>
          <c:orientation val="minMax"/>
        </c:scaling>
        <c:delete val="1"/>
        <c:axPos val="b"/>
        <c:numFmt formatCode="ge" sourceLinked="1"/>
        <c:majorTickMark val="none"/>
        <c:minorTickMark val="none"/>
        <c:tickLblPos val="none"/>
        <c:crossAx val="253615280"/>
        <c:crosses val="autoZero"/>
        <c:auto val="1"/>
        <c:lblOffset val="100"/>
        <c:baseTimeUnit val="years"/>
      </c:dateAx>
      <c:valAx>
        <c:axId val="2536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416.15</c:v>
                </c:pt>
                <c:pt idx="1">
                  <c:v>378.79</c:v>
                </c:pt>
                <c:pt idx="2">
                  <c:v>591.07000000000005</c:v>
                </c:pt>
                <c:pt idx="3">
                  <c:v>476.94</c:v>
                </c:pt>
                <c:pt idx="4">
                  <c:v>451.72</c:v>
                </c:pt>
              </c:numCache>
            </c:numRef>
          </c:val>
        </c:ser>
        <c:dLbls>
          <c:showLegendKey val="0"/>
          <c:showVal val="0"/>
          <c:showCatName val="0"/>
          <c:showSerName val="0"/>
          <c:showPercent val="0"/>
          <c:showBubbleSize val="0"/>
        </c:dLbls>
        <c:gapWidth val="150"/>
        <c:axId val="253754656"/>
        <c:axId val="25375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471.79</c:v>
                </c:pt>
                <c:pt idx="4">
                  <c:v>468.36</c:v>
                </c:pt>
              </c:numCache>
            </c:numRef>
          </c:val>
          <c:smooth val="0"/>
        </c:ser>
        <c:dLbls>
          <c:showLegendKey val="0"/>
          <c:showVal val="0"/>
          <c:showCatName val="0"/>
          <c:showSerName val="0"/>
          <c:showPercent val="0"/>
          <c:showBubbleSize val="0"/>
        </c:dLbls>
        <c:marker val="1"/>
        <c:smooth val="0"/>
        <c:axId val="253754656"/>
        <c:axId val="253755048"/>
      </c:lineChart>
      <c:dateAx>
        <c:axId val="253754656"/>
        <c:scaling>
          <c:orientation val="minMax"/>
        </c:scaling>
        <c:delete val="1"/>
        <c:axPos val="b"/>
        <c:numFmt formatCode="ge" sourceLinked="1"/>
        <c:majorTickMark val="none"/>
        <c:minorTickMark val="none"/>
        <c:tickLblPos val="none"/>
        <c:crossAx val="253755048"/>
        <c:crosses val="autoZero"/>
        <c:auto val="1"/>
        <c:lblOffset val="100"/>
        <c:baseTimeUnit val="years"/>
      </c:dateAx>
      <c:valAx>
        <c:axId val="25375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48889</v>
      </c>
      <c r="AM8" s="64"/>
      <c r="AN8" s="64"/>
      <c r="AO8" s="64"/>
      <c r="AP8" s="64"/>
      <c r="AQ8" s="64"/>
      <c r="AR8" s="64"/>
      <c r="AS8" s="64"/>
      <c r="AT8" s="63">
        <f>データ!S6</f>
        <v>272.06</v>
      </c>
      <c r="AU8" s="63"/>
      <c r="AV8" s="63"/>
      <c r="AW8" s="63"/>
      <c r="AX8" s="63"/>
      <c r="AY8" s="63"/>
      <c r="AZ8" s="63"/>
      <c r="BA8" s="63"/>
      <c r="BB8" s="63">
        <f>データ!T6</f>
        <v>179.7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100</v>
      </c>
      <c r="X10" s="63"/>
      <c r="Y10" s="63"/>
      <c r="Z10" s="63"/>
      <c r="AA10" s="63"/>
      <c r="AB10" s="63"/>
      <c r="AC10" s="63"/>
      <c r="AD10" s="64">
        <f>データ!Q6</f>
        <v>3164</v>
      </c>
      <c r="AE10" s="64"/>
      <c r="AF10" s="64"/>
      <c r="AG10" s="64"/>
      <c r="AH10" s="64"/>
      <c r="AI10" s="64"/>
      <c r="AJ10" s="64"/>
      <c r="AK10" s="2"/>
      <c r="AL10" s="64">
        <f>データ!U6</f>
        <v>24</v>
      </c>
      <c r="AM10" s="64"/>
      <c r="AN10" s="64"/>
      <c r="AO10" s="64"/>
      <c r="AP10" s="64"/>
      <c r="AQ10" s="64"/>
      <c r="AR10" s="64"/>
      <c r="AS10" s="64"/>
      <c r="AT10" s="63">
        <f>データ!V6</f>
        <v>0.01</v>
      </c>
      <c r="AU10" s="63"/>
      <c r="AV10" s="63"/>
      <c r="AW10" s="63"/>
      <c r="AX10" s="63"/>
      <c r="AY10" s="63"/>
      <c r="AZ10" s="63"/>
      <c r="BA10" s="63"/>
      <c r="BB10" s="63">
        <f>データ!W6</f>
        <v>2400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7</v>
      </c>
      <c r="G6" s="31">
        <f t="shared" si="3"/>
        <v>0</v>
      </c>
      <c r="H6" s="31" t="str">
        <f t="shared" si="3"/>
        <v>鳥取県　倉吉市</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0.05</v>
      </c>
      <c r="P6" s="32">
        <f t="shared" si="3"/>
        <v>100</v>
      </c>
      <c r="Q6" s="32">
        <f t="shared" si="3"/>
        <v>3164</v>
      </c>
      <c r="R6" s="32">
        <f t="shared" si="3"/>
        <v>48889</v>
      </c>
      <c r="S6" s="32">
        <f t="shared" si="3"/>
        <v>272.06</v>
      </c>
      <c r="T6" s="32">
        <f t="shared" si="3"/>
        <v>179.7</v>
      </c>
      <c r="U6" s="32">
        <f t="shared" si="3"/>
        <v>24</v>
      </c>
      <c r="V6" s="32">
        <f t="shared" si="3"/>
        <v>0.01</v>
      </c>
      <c r="W6" s="32">
        <f t="shared" si="3"/>
        <v>2400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1775.02</v>
      </c>
      <c r="BK6" s="33">
        <f t="shared" si="7"/>
        <v>1844.55</v>
      </c>
      <c r="BL6" s="33">
        <f t="shared" si="7"/>
        <v>1364.98</v>
      </c>
      <c r="BM6" s="33">
        <f t="shared" si="7"/>
        <v>1239.21</v>
      </c>
      <c r="BN6" s="33">
        <f t="shared" si="7"/>
        <v>1196.58</v>
      </c>
      <c r="BO6" s="32" t="str">
        <f>IF(BO7="","",IF(BO7="-","【-】","【"&amp;SUBSTITUTE(TEXT(BO7,"#,##0.00"),"-","△")&amp;"】"))</f>
        <v>【1,247.32】</v>
      </c>
      <c r="BP6" s="33">
        <f>IF(BP7="",NA(),BP7)</f>
        <v>34.729999999999997</v>
      </c>
      <c r="BQ6" s="33">
        <f t="shared" ref="BQ6:BY6" si="8">IF(BQ7="",NA(),BQ7)</f>
        <v>52.9</v>
      </c>
      <c r="BR6" s="33">
        <f t="shared" si="8"/>
        <v>29.57</v>
      </c>
      <c r="BS6" s="33">
        <f t="shared" si="8"/>
        <v>37.58</v>
      </c>
      <c r="BT6" s="33">
        <f t="shared" si="8"/>
        <v>36.92</v>
      </c>
      <c r="BU6" s="33">
        <f t="shared" si="8"/>
        <v>24.18</v>
      </c>
      <c r="BV6" s="33">
        <f t="shared" si="8"/>
        <v>22.93</v>
      </c>
      <c r="BW6" s="33">
        <f t="shared" si="8"/>
        <v>24.22</v>
      </c>
      <c r="BX6" s="33">
        <f t="shared" si="8"/>
        <v>38.14</v>
      </c>
      <c r="BY6" s="33">
        <f t="shared" si="8"/>
        <v>38.28</v>
      </c>
      <c r="BZ6" s="32" t="str">
        <f>IF(BZ7="","",IF(BZ7="-","【-】","【"&amp;SUBSTITUTE(TEXT(BZ7,"#,##0.00"),"-","△")&amp;"】"))</f>
        <v>【29.13】</v>
      </c>
      <c r="CA6" s="33">
        <f>IF(CA7="",NA(),CA7)</f>
        <v>416.15</v>
      </c>
      <c r="CB6" s="33">
        <f t="shared" ref="CB6:CJ6" si="9">IF(CB7="",NA(),CB7)</f>
        <v>378.79</v>
      </c>
      <c r="CC6" s="33">
        <f t="shared" si="9"/>
        <v>591.07000000000005</v>
      </c>
      <c r="CD6" s="33">
        <f t="shared" si="9"/>
        <v>476.94</v>
      </c>
      <c r="CE6" s="33">
        <f t="shared" si="9"/>
        <v>451.72</v>
      </c>
      <c r="CF6" s="33">
        <f t="shared" si="9"/>
        <v>688.75</v>
      </c>
      <c r="CG6" s="33">
        <f t="shared" si="9"/>
        <v>690.86</v>
      </c>
      <c r="CH6" s="33">
        <f t="shared" si="9"/>
        <v>634.67999999999995</v>
      </c>
      <c r="CI6" s="33">
        <f t="shared" si="9"/>
        <v>471.79</v>
      </c>
      <c r="CJ6" s="33">
        <f t="shared" si="9"/>
        <v>468.36</v>
      </c>
      <c r="CK6" s="32" t="str">
        <f>IF(CK7="","",IF(CK7="-","【-】","【"&amp;SUBSTITUTE(TEXT(CK7,"#,##0.00"),"-","△")&amp;"】"))</f>
        <v>【609.17】</v>
      </c>
      <c r="CL6" s="32">
        <f>IF(CL7="",NA(),CL7)</f>
        <v>0</v>
      </c>
      <c r="CM6" s="32">
        <f t="shared" ref="CM6:CU6" si="10">IF(CM7="",NA(),CM7)</f>
        <v>0</v>
      </c>
      <c r="CN6" s="32">
        <f t="shared" si="10"/>
        <v>0</v>
      </c>
      <c r="CO6" s="32">
        <f t="shared" si="10"/>
        <v>0</v>
      </c>
      <c r="CP6" s="32">
        <f t="shared" si="10"/>
        <v>0</v>
      </c>
      <c r="CQ6" s="33">
        <f t="shared" si="10"/>
        <v>44.28</v>
      </c>
      <c r="CR6" s="33">
        <f t="shared" si="10"/>
        <v>47.83</v>
      </c>
      <c r="CS6" s="33">
        <f t="shared" si="10"/>
        <v>43.91</v>
      </c>
      <c r="CT6" s="33">
        <f t="shared" si="10"/>
        <v>56.52</v>
      </c>
      <c r="CU6" s="33">
        <f t="shared" si="10"/>
        <v>53.97</v>
      </c>
      <c r="CV6" s="32" t="str">
        <f>IF(CV7="","",IF(CV7="-","【-】","【"&amp;SUBSTITUTE(TEXT(CV7,"#,##0.00"),"-","△")&amp;"】"))</f>
        <v>【48.43】</v>
      </c>
      <c r="CW6" s="33">
        <f>IF(CW7="",NA(),CW7)</f>
        <v>100</v>
      </c>
      <c r="CX6" s="33">
        <f t="shared" ref="CX6:DF6" si="11">IF(CX7="",NA(),CX7)</f>
        <v>100</v>
      </c>
      <c r="CY6" s="33">
        <f t="shared" si="11"/>
        <v>100</v>
      </c>
      <c r="CZ6" s="33">
        <f t="shared" si="11"/>
        <v>96</v>
      </c>
      <c r="DA6" s="33">
        <f t="shared" si="11"/>
        <v>95.83</v>
      </c>
      <c r="DB6" s="33">
        <f t="shared" si="11"/>
        <v>84.31</v>
      </c>
      <c r="DC6" s="33">
        <f t="shared" si="11"/>
        <v>84.46</v>
      </c>
      <c r="DD6" s="33">
        <f t="shared" si="11"/>
        <v>86.66</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312037</v>
      </c>
      <c r="D7" s="35">
        <v>47</v>
      </c>
      <c r="E7" s="35">
        <v>17</v>
      </c>
      <c r="F7" s="35">
        <v>7</v>
      </c>
      <c r="G7" s="35">
        <v>0</v>
      </c>
      <c r="H7" s="35" t="s">
        <v>96</v>
      </c>
      <c r="I7" s="35" t="s">
        <v>97</v>
      </c>
      <c r="J7" s="35" t="s">
        <v>98</v>
      </c>
      <c r="K7" s="35" t="s">
        <v>99</v>
      </c>
      <c r="L7" s="35" t="s">
        <v>100</v>
      </c>
      <c r="M7" s="36" t="s">
        <v>101</v>
      </c>
      <c r="N7" s="36" t="s">
        <v>102</v>
      </c>
      <c r="O7" s="36">
        <v>0.05</v>
      </c>
      <c r="P7" s="36">
        <v>100</v>
      </c>
      <c r="Q7" s="36">
        <v>3164</v>
      </c>
      <c r="R7" s="36">
        <v>48889</v>
      </c>
      <c r="S7" s="36">
        <v>272.06</v>
      </c>
      <c r="T7" s="36">
        <v>179.7</v>
      </c>
      <c r="U7" s="36">
        <v>24</v>
      </c>
      <c r="V7" s="36">
        <v>0.01</v>
      </c>
      <c r="W7" s="36">
        <v>2400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1775.02</v>
      </c>
      <c r="BK7" s="36">
        <v>1844.55</v>
      </c>
      <c r="BL7" s="36">
        <v>1364.98</v>
      </c>
      <c r="BM7" s="36">
        <v>1239.21</v>
      </c>
      <c r="BN7" s="36">
        <v>1196.58</v>
      </c>
      <c r="BO7" s="36">
        <v>1247.32</v>
      </c>
      <c r="BP7" s="36">
        <v>34.729999999999997</v>
      </c>
      <c r="BQ7" s="36">
        <v>52.9</v>
      </c>
      <c r="BR7" s="36">
        <v>29.57</v>
      </c>
      <c r="BS7" s="36">
        <v>37.58</v>
      </c>
      <c r="BT7" s="36">
        <v>36.92</v>
      </c>
      <c r="BU7" s="36">
        <v>24.18</v>
      </c>
      <c r="BV7" s="36">
        <v>22.93</v>
      </c>
      <c r="BW7" s="36">
        <v>24.22</v>
      </c>
      <c r="BX7" s="36">
        <v>38.14</v>
      </c>
      <c r="BY7" s="36">
        <v>38.28</v>
      </c>
      <c r="BZ7" s="36">
        <v>29.13</v>
      </c>
      <c r="CA7" s="36">
        <v>416.15</v>
      </c>
      <c r="CB7" s="36">
        <v>378.79</v>
      </c>
      <c r="CC7" s="36">
        <v>591.07000000000005</v>
      </c>
      <c r="CD7" s="36">
        <v>476.94</v>
      </c>
      <c r="CE7" s="36">
        <v>451.72</v>
      </c>
      <c r="CF7" s="36">
        <v>688.75</v>
      </c>
      <c r="CG7" s="36">
        <v>690.86</v>
      </c>
      <c r="CH7" s="36">
        <v>634.67999999999995</v>
      </c>
      <c r="CI7" s="36">
        <v>471.79</v>
      </c>
      <c r="CJ7" s="36">
        <v>468.36</v>
      </c>
      <c r="CK7" s="36">
        <v>609.16999999999996</v>
      </c>
      <c r="CL7" s="36">
        <v>0</v>
      </c>
      <c r="CM7" s="36">
        <v>0</v>
      </c>
      <c r="CN7" s="36">
        <v>0</v>
      </c>
      <c r="CO7" s="36">
        <v>0</v>
      </c>
      <c r="CP7" s="36">
        <v>0</v>
      </c>
      <c r="CQ7" s="36">
        <v>44.28</v>
      </c>
      <c r="CR7" s="36">
        <v>47.83</v>
      </c>
      <c r="CS7" s="36">
        <v>43.91</v>
      </c>
      <c r="CT7" s="36">
        <v>56.52</v>
      </c>
      <c r="CU7" s="36">
        <v>53.97</v>
      </c>
      <c r="CV7" s="36">
        <v>48.43</v>
      </c>
      <c r="CW7" s="36">
        <v>100</v>
      </c>
      <c r="CX7" s="36">
        <v>100</v>
      </c>
      <c r="CY7" s="36">
        <v>100</v>
      </c>
      <c r="CZ7" s="36">
        <v>96</v>
      </c>
      <c r="DA7" s="36">
        <v>95.83</v>
      </c>
      <c r="DB7" s="36">
        <v>84.31</v>
      </c>
      <c r="DC7" s="36">
        <v>84.46</v>
      </c>
      <c r="DD7" s="36">
        <v>86.66</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2017-02-14T06:01:23Z</cp:lastPrinted>
  <dcterms:created xsi:type="dcterms:W3CDTF">2017-02-08T03:19:46Z</dcterms:created>
  <dcterms:modified xsi:type="dcterms:W3CDTF">2017-02-24T00:01:07Z</dcterms:modified>
  <cp:category/>
</cp:coreProperties>
</file>