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namim\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<sst xmlns="http://schemas.openxmlformats.org/spreadsheetml/2006/main" count="221" uniqueCount="111">
  <si>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</si>
  <si>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</si>
  <si>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</si>
  <si>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</si>
  <si>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</si>
  <si>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</si>
  <si>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</si>
  <si>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</si>
  <si>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</si>
  <si>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</si>
  <si>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</si>
  <si>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</si>
  <si>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</si>
  <si>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</si>
  <si>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</si>
  <si>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</si>
  <si>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</si>
  <si>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</si>
  <si>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</si>
  <si>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</si>
  <si>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</si>
  <si>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</si>
  <si>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</si>
  <si>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</si>
  <si>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</si>
  <si>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</si>
  <si>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</si>
  <si>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</si>
  <si>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</si>
  <si>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</si>
  <si>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</si>
  <si>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</si>
  <si>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</si>
  <si>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</si>
  <si>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</si>
  <si>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</si>
  <si>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</si>
  <si>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</si>
  <si>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</si>
  <si>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</si>
  <si>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</si>
  <si>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</si>
  <si>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</si>
  <si>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</si>
  <si>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</si>
  <si>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</si>
  <si>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</si>
  <si>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</si>
  <si>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</si>
  <si>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</si>
  <si>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</si>
  <si>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</si>
  <si>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</si>
  <si>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</si>
  <si>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</si>
  <si>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</si>
  <si>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</si>
  <si>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</si>
  <si>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</si>
  <si>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</si>
  <si>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</si>
  <si>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</si>
  <si>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</si>
  <si>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</si>
  <si>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</si>
  <si>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</si>
  <si>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</si>
  <si>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</si>
  <si>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</si>
  <si>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</si>
  <si>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</si>
  <si>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</si>
  <si>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</si>
  <si>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</si>
  <si>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</si>
  <si>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</si>
  <si>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</si>
  <si>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</si>
  <si>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</si>
  <si>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</si>
  <si>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</si>
  <si>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</si>
  <si>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</si>
  <si>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</si>
  <si>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</si>
  <si>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</si>
  <si>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</si>
  <si>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</si>
  <si>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</si>
  <si>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</si>
  <si>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</si>
  <si>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</si>
  <si>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</si>
  <si>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</si>
  <si>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</si>
  <si>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</si>
  <si>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倉吉市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</si>
  <si>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</si>
  <si>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</si>
  <si>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</si>
  <si>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</si>
  <si>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</si>
  <si>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</si>
  <si>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</si>
  <si>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</si>
  <si>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</si>
  <si>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</si>
  <si>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</si>
  <si>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使用料の減は避けられない状況であるため、収益的収支比率・経費回収率を維持するのは困難である。
また、平成初期に整備した管渠の耐用年数が20年後には到来する。事業の必要性、緊急性の検討と併せて更新事業財源確保策としての適正な使用料の検討も必要である。
なお、当市の４下水道事業（公共、特環、農集、林集）は料金形態が統一されているため、料金の改定にあたっては総合的に判断する必要がある。</t>
    <rPh sb="108" eb="110">
      <t>テキセイ</t>
    </rPh>
    <phoneticPr fontId="4"/>
  </si>
  <si>
    <t>平成３年度に事業を開始（処理施設建設：平成３年度、管渠建設：平成４年度）したものであり、現在、処理施設の機器更新事業にとりかかっているところである。
なお、施設改修にあたっては、平成24年度に作成した『最適整備構想及び総合計画』に沿って行っている。　
管渠は比較的新しいものではあるが、今後使用料収入が減少していくことが見込まれるため、更新計画の作成にあたっては緊急性、必要性を考慮し、また他事業との統合も視野に入れた検討が必要である。</t>
    <phoneticPr fontId="4"/>
  </si>
  <si>
    <r>
      <t>【企業債】
基本的に整備事業は終了しているため、新規布設のための大規模な借入は予定していない</t>
    </r>
    <r>
      <rPr>
        <sz val="11"/>
        <rFont val="ＭＳ ゴシック"/>
        <family val="3"/>
        <charset val="128"/>
      </rPr>
      <t>。起債元利償還金は2021年頃をピークに減少していく見込み。</t>
    </r>
    <r>
      <rPr>
        <sz val="11"/>
        <color theme="1"/>
        <rFont val="ＭＳ ゴシック"/>
        <family val="3"/>
        <charset val="128"/>
      </rPr>
      <t xml:space="preserve">
ただし、各処理施設の機器更新時期に入っており、順次更新を行っていくため、今後、一定額の借入が続く。
【水洗化率・収益的収支比率】
水洗化率は、類似団体平均を下回っているが、事業が終了しているため、新規利用者の大幅な増は見込めない。収入不足額については、一般会計からの繰入金により補填している。
新規利用者の増が見込めない状況で人口減少が続くため、水洗化率及び有収水量の減に伴う使用料収入の減は避けられない状況にある。
【汚水処理原価・経費回収率】
汚水処理原価は減少傾向にあるが、汚水処理原価を構成する費用のうち、起債元利償還額は数年間は増加する。
引き続き、コスト意識を持った経営を行うことは大前提ではあるが、汚水維持管理費は修繕費や光熱水費などの必要経費であり、大幅な削減は困難な状況である。
今後、人口減少に伴う使用料収入のさらなる減が見込まれるため、現状の経費回収率を維持することは困難と予測される。</t>
    </r>
    <rPh sb="1" eb="3">
      <t>キギョウ</t>
    </rPh>
    <rPh sb="3" eb="4">
      <t>サイ</t>
    </rPh>
    <rPh sb="6" eb="9">
      <t>キホンテキ</t>
    </rPh>
    <rPh sb="10" eb="12">
      <t>セイビ</t>
    </rPh>
    <rPh sb="12" eb="14">
      <t>ジギョウ</t>
    </rPh>
    <rPh sb="15" eb="17">
      <t>シュウリョウ</t>
    </rPh>
    <rPh sb="24" eb="26">
      <t>シンキ</t>
    </rPh>
    <rPh sb="26" eb="28">
      <t>フセツ</t>
    </rPh>
    <rPh sb="32" eb="35">
      <t>ダイキボ</t>
    </rPh>
    <rPh sb="36" eb="38">
      <t>カリイレ</t>
    </rPh>
    <rPh sb="39" eb="41">
      <t>ヨテイ</t>
    </rPh>
    <rPh sb="59" eb="60">
      <t>ネン</t>
    </rPh>
    <rPh sb="60" eb="61">
      <t>コロ</t>
    </rPh>
    <rPh sb="66" eb="68">
      <t>ゲンショウ</t>
    </rPh>
    <rPh sb="72" eb="74">
      <t>ミコ</t>
    </rPh>
    <rPh sb="81" eb="82">
      <t>カク</t>
    </rPh>
    <rPh sb="82" eb="84">
      <t>ショリ</t>
    </rPh>
    <rPh sb="84" eb="86">
      <t>シセツ</t>
    </rPh>
    <rPh sb="87" eb="89">
      <t>キキ</t>
    </rPh>
    <rPh sb="89" eb="91">
      <t>コウシン</t>
    </rPh>
    <rPh sb="91" eb="93">
      <t>ジキ</t>
    </rPh>
    <rPh sb="94" eb="95">
      <t>ハイ</t>
    </rPh>
    <rPh sb="100" eb="102">
      <t>ジュンジ</t>
    </rPh>
    <rPh sb="102" eb="104">
      <t>コウシン</t>
    </rPh>
    <rPh sb="105" eb="106">
      <t>オコナ</t>
    </rPh>
    <rPh sb="113" eb="115">
      <t>コンゴ</t>
    </rPh>
    <rPh sb="116" eb="118">
      <t>イッテイ</t>
    </rPh>
    <rPh sb="118" eb="119">
      <t>ガク</t>
    </rPh>
    <rPh sb="120" eb="122">
      <t>カリイレ</t>
    </rPh>
    <rPh sb="123" eb="124">
      <t>ツヅ</t>
    </rPh>
    <rPh sb="129" eb="132">
      <t>スイセンカ</t>
    </rPh>
    <rPh sb="132" eb="133">
      <t>リツ</t>
    </rPh>
    <rPh sb="134" eb="137">
      <t>シュウエキテキ</t>
    </rPh>
    <rPh sb="137" eb="139">
      <t>シュウシ</t>
    </rPh>
    <rPh sb="139" eb="141">
      <t>ヒリツ</t>
    </rPh>
    <rPh sb="143" eb="146">
      <t>スイセンカ</t>
    </rPh>
    <rPh sb="146" eb="147">
      <t>リツ</t>
    </rPh>
    <rPh sb="149" eb="151">
      <t>ルイジ</t>
    </rPh>
    <rPh sb="151" eb="153">
      <t>ダンタイ</t>
    </rPh>
    <rPh sb="153" eb="155">
      <t>ヘイキン</t>
    </rPh>
    <rPh sb="156" eb="158">
      <t>シタマワ</t>
    </rPh>
    <rPh sb="164" eb="166">
      <t>ジギョウ</t>
    </rPh>
    <rPh sb="167" eb="169">
      <t>シュウリョウ</t>
    </rPh>
    <rPh sb="176" eb="178">
      <t>シンキ</t>
    </rPh>
    <rPh sb="178" eb="181">
      <t>リヨウシャ</t>
    </rPh>
    <rPh sb="182" eb="184">
      <t>オオハバ</t>
    </rPh>
    <rPh sb="185" eb="186">
      <t>ゾウ</t>
    </rPh>
    <rPh sb="187" eb="189">
      <t>ミコ</t>
    </rPh>
    <rPh sb="193" eb="195">
      <t>シュウニュウ</t>
    </rPh>
    <rPh sb="195" eb="197">
      <t>フソク</t>
    </rPh>
    <rPh sb="197" eb="198">
      <t>ガク</t>
    </rPh>
    <rPh sb="204" eb="206">
      <t>イッパン</t>
    </rPh>
    <rPh sb="206" eb="208">
      <t>カイケイ</t>
    </rPh>
    <rPh sb="211" eb="213">
      <t>クリイレ</t>
    </rPh>
    <rPh sb="213" eb="214">
      <t>キン</t>
    </rPh>
    <rPh sb="217" eb="219">
      <t>ホテン</t>
    </rPh>
    <rPh sb="225" eb="227">
      <t>シンキ</t>
    </rPh>
    <rPh sb="227" eb="230">
      <t>リヨウシャ</t>
    </rPh>
    <rPh sb="231" eb="232">
      <t>ゾウ</t>
    </rPh>
    <rPh sb="233" eb="235">
      <t>ミコ</t>
    </rPh>
    <rPh sb="238" eb="240">
      <t>ジョウキョウ</t>
    </rPh>
    <rPh sb="241" eb="243">
      <t>ジンコウ</t>
    </rPh>
    <rPh sb="243" eb="245">
      <t>ゲンショウ</t>
    </rPh>
    <rPh sb="246" eb="247">
      <t>ツヅ</t>
    </rPh>
    <rPh sb="251" eb="254">
      <t>スイセンカ</t>
    </rPh>
    <rPh sb="254" eb="255">
      <t>リツ</t>
    </rPh>
    <rPh sb="255" eb="256">
      <t>オヨ</t>
    </rPh>
    <rPh sb="257" eb="259">
      <t>ユウシュウ</t>
    </rPh>
    <rPh sb="259" eb="261">
      <t>スイリョウ</t>
    </rPh>
    <rPh sb="262" eb="263">
      <t>ゲン</t>
    </rPh>
    <rPh sb="264" eb="265">
      <t>トモナ</t>
    </rPh>
    <rPh sb="266" eb="269">
      <t>シヨウリョウ</t>
    </rPh>
    <rPh sb="269" eb="271">
      <t>シュウニュウ</t>
    </rPh>
    <rPh sb="272" eb="273">
      <t>ゲン</t>
    </rPh>
    <rPh sb="274" eb="275">
      <t>サ</t>
    </rPh>
    <rPh sb="280" eb="282">
      <t>ジョウキョウ</t>
    </rPh>
    <rPh sb="289" eb="291">
      <t>オスイ</t>
    </rPh>
    <rPh sb="291" eb="293">
      <t>ショリ</t>
    </rPh>
    <rPh sb="293" eb="295">
      <t>ゲンカ</t>
    </rPh>
    <rPh sb="296" eb="298">
      <t>ケイヒ</t>
    </rPh>
    <rPh sb="298" eb="300">
      <t>カイシュウ</t>
    </rPh>
    <rPh sb="300" eb="301">
      <t>リツ</t>
    </rPh>
    <rPh sb="303" eb="305">
      <t>オスイ</t>
    </rPh>
    <rPh sb="305" eb="307">
      <t>ショリ</t>
    </rPh>
    <rPh sb="307" eb="309">
      <t>ゲンカ</t>
    </rPh>
    <rPh sb="310" eb="312">
      <t>ゲンショウ</t>
    </rPh>
    <rPh sb="312" eb="314">
      <t>ケイコウ</t>
    </rPh>
    <rPh sb="319" eb="321">
      <t>オスイ</t>
    </rPh>
    <rPh sb="321" eb="323">
      <t>ショリ</t>
    </rPh>
    <rPh sb="323" eb="325">
      <t>ゲンカ</t>
    </rPh>
    <rPh sb="326" eb="328">
      <t>コウセイ</t>
    </rPh>
    <rPh sb="330" eb="332">
      <t>ヒヨウ</t>
    </rPh>
    <rPh sb="336" eb="338">
      <t>キサイ</t>
    </rPh>
    <rPh sb="338" eb="340">
      <t>ガンリ</t>
    </rPh>
    <rPh sb="397" eb="401">
      <t>コウネツスイヒ</t>
    </rPh>
    <rPh sb="404" eb="406">
      <t>ヒツヨウ</t>
    </rPh>
    <rPh sb="406" eb="408">
      <t>ケイヒ</t>
    </rPh>
    <rPh sb="412" eb="414">
      <t>オオハバ</t>
    </rPh>
    <rPh sb="415" eb="417">
      <t>サクゲン</t>
    </rPh>
    <rPh sb="418" eb="420">
      <t>コンナン</t>
    </rPh>
    <rPh sb="421" eb="423">
      <t>ジョウキョウ</t>
    </rPh>
    <rPh sb="428" eb="430">
      <t>コンゴ</t>
    </rPh>
    <rPh sb="436" eb="437">
      <t>トモナ</t>
    </rPh>
    <rPh sb="438" eb="441">
      <t>シヨウリョウ</t>
    </rPh>
    <rPh sb="441" eb="443">
      <t>シュウニュウ</t>
    </rPh>
    <rPh sb="448" eb="449">
      <t>ゲン</t>
    </rPh>
    <rPh sb="450" eb="452">
      <t>ミコ</t>
    </rPh>
    <rPh sb="458" eb="460">
      <t>ゲンジョウ</t>
    </rPh>
    <rPh sb="461" eb="463">
      <t>ケイヒ</t>
    </rPh>
    <rPh sb="463" eb="465">
      <t>カイシュウ</t>
    </rPh>
    <rPh sb="465" eb="466">
      <t>リツ</t>
    </rPh>
    <rPh sb="467" eb="469">
      <t>イジ</t>
    </rPh>
    <rPh sb="474" eb="476">
      <t>コンナン</t>
    </rPh>
    <rPh sb="477" eb="479">
      <t>ヨソク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</si>
</sst>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1031024"/>
        <c:axId val="35103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51031024"/>
        <c:axId val="351031416"/>
      </c:lineChart>
      <c:dateAx>
        <c:axId val="351031024"/>
        <c:scaling>
          <c:orientation val="minMax"/>
        </c:scaling>
        <c:delete val="1"/>
        <c:axPos val="b"/>
        <c:numFmt formatCode="ge" sourceLinked="1"/>
        <c:majorTickMark val="none"/>
        <c:minorTickMark val="none"/>
        <c:tickLblPos val="none"/>
        <c:crossAx val="351031416"/>
        <c:crosses val="autoZero"/>
        <c:auto val="1"/>
        <c:lblOffset val="100"/>
        <c:baseTimeUnit val="years"/>
      </c:dateAx>
      <c:valAx>
        <c:axId val="35103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310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formatCode="#,##0.00;&quot;△&quot;#,##0.00;&quot;-&quot;">
                  <c:v>50.03</c:v>
                </c:pt>
                <c:pt idx="1">
                  <c:v>0</c:v>
                </c:pt>
                <c:pt idx="2">
                  <c:v>0</c:v>
                </c:pt>
                <c:pt idx="3">
                  <c:v>0</c:v>
                </c:pt>
                <c:pt idx="4">
                  <c:v>0</c:v>
                </c:pt>
              </c:numCache>
            </c:numRef>
          </c:val>
        </c:ser>
        <c:dLbls>
          <c:showLegendKey val="0"/>
          <c:showVal val="0"/>
          <c:showCatName val="0"/>
          <c:showSerName val="0"/>
          <c:showPercent val="0"/>
          <c:showBubbleSize val="0"/>
        </c:dLbls>
        <c:gapWidth val="150"/>
        <c:axId val="350948592"/>
        <c:axId val="35094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350948592"/>
        <c:axId val="350948984"/>
      </c:lineChart>
      <c:dateAx>
        <c:axId val="350948592"/>
        <c:scaling>
          <c:orientation val="minMax"/>
        </c:scaling>
        <c:delete val="1"/>
        <c:axPos val="b"/>
        <c:numFmt formatCode="ge" sourceLinked="1"/>
        <c:majorTickMark val="none"/>
        <c:minorTickMark val="none"/>
        <c:tickLblPos val="none"/>
        <c:crossAx val="350948984"/>
        <c:crosses val="autoZero"/>
        <c:auto val="1"/>
        <c:lblOffset val="100"/>
        <c:baseTimeUnit val="years"/>
      </c:dateAx>
      <c:valAx>
        <c:axId val="35094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4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77.7</c:v>
                </c:pt>
                <c:pt idx="1">
                  <c:v>78.92</c:v>
                </c:pt>
                <c:pt idx="2">
                  <c:v>79.03</c:v>
                </c:pt>
                <c:pt idx="3">
                  <c:v>79.180000000000007</c:v>
                </c:pt>
                <c:pt idx="4">
                  <c:v>77.94</c:v>
                </c:pt>
              </c:numCache>
            </c:numRef>
          </c:val>
        </c:ser>
        <c:dLbls>
          <c:showLegendKey val="0"/>
          <c:showVal val="0"/>
          <c:showCatName val="0"/>
          <c:showSerName val="0"/>
          <c:showPercent val="0"/>
          <c:showBubbleSize val="0"/>
        </c:dLbls>
        <c:gapWidth val="150"/>
        <c:axId val="354321128"/>
        <c:axId val="35432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54321128"/>
        <c:axId val="354321520"/>
      </c:lineChart>
      <c:dateAx>
        <c:axId val="354321128"/>
        <c:scaling>
          <c:orientation val="minMax"/>
        </c:scaling>
        <c:delete val="1"/>
        <c:axPos val="b"/>
        <c:numFmt formatCode="ge" sourceLinked="1"/>
        <c:majorTickMark val="none"/>
        <c:minorTickMark val="none"/>
        <c:tickLblPos val="none"/>
        <c:crossAx val="354321520"/>
        <c:crosses val="autoZero"/>
        <c:auto val="1"/>
        <c:lblOffset val="100"/>
        <c:baseTimeUnit val="years"/>
      </c:dateAx>
      <c:valAx>
        <c:axId val="35432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32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62.26</c:v>
                </c:pt>
                <c:pt idx="1">
                  <c:v>63.99</c:v>
                </c:pt>
                <c:pt idx="2">
                  <c:v>63.92</c:v>
                </c:pt>
                <c:pt idx="3">
                  <c:v>64.84</c:v>
                </c:pt>
                <c:pt idx="4">
                  <c:v>65.78</c:v>
                </c:pt>
              </c:numCache>
            </c:numRef>
          </c:val>
        </c:ser>
        <c:dLbls>
          <c:showLegendKey val="0"/>
          <c:showVal val="0"/>
          <c:showCatName val="0"/>
          <c:showSerName val="0"/>
          <c:showPercent val="0"/>
          <c:showBubbleSize val="0"/>
        </c:dLbls>
        <c:gapWidth val="150"/>
        <c:axId val="351032592"/>
        <c:axId val="35103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032592"/>
        <c:axId val="351032984"/>
      </c:lineChart>
      <c:dateAx>
        <c:axId val="351032592"/>
        <c:scaling>
          <c:orientation val="minMax"/>
        </c:scaling>
        <c:delete val="1"/>
        <c:axPos val="b"/>
        <c:numFmt formatCode="ge" sourceLinked="1"/>
        <c:majorTickMark val="none"/>
        <c:minorTickMark val="none"/>
        <c:tickLblPos val="none"/>
        <c:crossAx val="351032984"/>
        <c:crosses val="autoZero"/>
        <c:auto val="1"/>
        <c:lblOffset val="100"/>
        <c:baseTimeUnit val="years"/>
      </c:dateAx>
      <c:valAx>
        <c:axId val="35103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3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034160"/>
        <c:axId val="35103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034160"/>
        <c:axId val="351034552"/>
      </c:lineChart>
      <c:dateAx>
        <c:axId val="351034160"/>
        <c:scaling>
          <c:orientation val="minMax"/>
        </c:scaling>
        <c:delete val="1"/>
        <c:axPos val="b"/>
        <c:numFmt formatCode="ge" sourceLinked="1"/>
        <c:majorTickMark val="none"/>
        <c:minorTickMark val="none"/>
        <c:tickLblPos val="none"/>
        <c:crossAx val="351034552"/>
        <c:crosses val="autoZero"/>
        <c:auto val="1"/>
        <c:lblOffset val="100"/>
        <c:baseTimeUnit val="years"/>
      </c:dateAx>
      <c:valAx>
        <c:axId val="35103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3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766920"/>
        <c:axId val="19076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766920"/>
        <c:axId val="190767312"/>
      </c:lineChart>
      <c:dateAx>
        <c:axId val="190766920"/>
        <c:scaling>
          <c:orientation val="minMax"/>
        </c:scaling>
        <c:delete val="1"/>
        <c:axPos val="b"/>
        <c:numFmt formatCode="ge" sourceLinked="1"/>
        <c:majorTickMark val="none"/>
        <c:minorTickMark val="none"/>
        <c:tickLblPos val="none"/>
        <c:crossAx val="190767312"/>
        <c:crosses val="autoZero"/>
        <c:auto val="1"/>
        <c:lblOffset val="100"/>
        <c:baseTimeUnit val="years"/>
      </c:dateAx>
      <c:valAx>
        <c:axId val="19076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6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571504"/>
        <c:axId val="35157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571504"/>
        <c:axId val="351571896"/>
      </c:lineChart>
      <c:dateAx>
        <c:axId val="351571504"/>
        <c:scaling>
          <c:orientation val="minMax"/>
        </c:scaling>
        <c:delete val="1"/>
        <c:axPos val="b"/>
        <c:numFmt formatCode="ge" sourceLinked="1"/>
        <c:majorTickMark val="none"/>
        <c:minorTickMark val="none"/>
        <c:tickLblPos val="none"/>
        <c:crossAx val="351571896"/>
        <c:crosses val="autoZero"/>
        <c:auto val="1"/>
        <c:lblOffset val="100"/>
        <c:baseTimeUnit val="years"/>
      </c:dateAx>
      <c:valAx>
        <c:axId val="35157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57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573072"/>
        <c:axId val="35157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573072"/>
        <c:axId val="351573464"/>
      </c:lineChart>
      <c:dateAx>
        <c:axId val="351573072"/>
        <c:scaling>
          <c:orientation val="minMax"/>
        </c:scaling>
        <c:delete val="1"/>
        <c:axPos val="b"/>
        <c:numFmt formatCode="ge" sourceLinked="1"/>
        <c:majorTickMark val="none"/>
        <c:minorTickMark val="none"/>
        <c:tickLblPos val="none"/>
        <c:crossAx val="351573464"/>
        <c:crosses val="autoZero"/>
        <c:auto val="1"/>
        <c:lblOffset val="100"/>
        <c:baseTimeUnit val="years"/>
      </c:dateAx>
      <c:valAx>
        <c:axId val="35157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57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1252.8499999999999</c:v>
                </c:pt>
                <c:pt idx="1">
                  <c:v>830.32</c:v>
                </c:pt>
                <c:pt idx="2">
                  <c:v>934.84</c:v>
                </c:pt>
                <c:pt idx="3">
                  <c:v>691.38</c:v>
                </c:pt>
                <c:pt idx="4">
                  <c:v>458.43</c:v>
                </c:pt>
              </c:numCache>
            </c:numRef>
          </c:val>
        </c:ser>
        <c:dLbls>
          <c:showLegendKey val="0"/>
          <c:showVal val="0"/>
          <c:showCatName val="0"/>
          <c:showSerName val="0"/>
          <c:showPercent val="0"/>
          <c:showBubbleSize val="0"/>
        </c:dLbls>
        <c:gapWidth val="150"/>
        <c:axId val="351574640"/>
        <c:axId val="3509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351574640"/>
        <c:axId val="350946240"/>
      </c:lineChart>
      <c:dateAx>
        <c:axId val="351574640"/>
        <c:scaling>
          <c:orientation val="minMax"/>
        </c:scaling>
        <c:delete val="1"/>
        <c:axPos val="b"/>
        <c:numFmt formatCode="ge" sourceLinked="1"/>
        <c:majorTickMark val="none"/>
        <c:minorTickMark val="none"/>
        <c:tickLblPos val="none"/>
        <c:crossAx val="350946240"/>
        <c:crosses val="autoZero"/>
        <c:auto val="1"/>
        <c:lblOffset val="100"/>
        <c:baseTimeUnit val="years"/>
      </c:dateAx>
      <c:valAx>
        <c:axId val="3509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57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64.55</c:v>
                </c:pt>
                <c:pt idx="1">
                  <c:v>62.91</c:v>
                </c:pt>
                <c:pt idx="2">
                  <c:v>65.05</c:v>
                </c:pt>
                <c:pt idx="3">
                  <c:v>68.38</c:v>
                </c:pt>
                <c:pt idx="4">
                  <c:v>75.02</c:v>
                </c:pt>
              </c:numCache>
            </c:numRef>
          </c:val>
        </c:ser>
        <c:dLbls>
          <c:showLegendKey val="0"/>
          <c:showVal val="0"/>
          <c:showCatName val="0"/>
          <c:showSerName val="0"/>
          <c:showPercent val="0"/>
          <c:showBubbleSize val="0"/>
        </c:dLbls>
        <c:gapWidth val="150"/>
        <c:axId val="190766136"/>
        <c:axId val="19076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90766136"/>
        <c:axId val="190765744"/>
      </c:lineChart>
      <c:dateAx>
        <c:axId val="190766136"/>
        <c:scaling>
          <c:orientation val="minMax"/>
        </c:scaling>
        <c:delete val="1"/>
        <c:axPos val="b"/>
        <c:numFmt formatCode="ge" sourceLinked="1"/>
        <c:majorTickMark val="none"/>
        <c:minorTickMark val="none"/>
        <c:tickLblPos val="none"/>
        <c:crossAx val="190765744"/>
        <c:crosses val="autoZero"/>
        <c:auto val="1"/>
        <c:lblOffset val="100"/>
        <c:baseTimeUnit val="years"/>
      </c:dateAx>
      <c:valAx>
        <c:axId val="19076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6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270.60000000000002</c:v>
                </c:pt>
                <c:pt idx="1">
                  <c:v>275.63</c:v>
                </c:pt>
                <c:pt idx="2">
                  <c:v>266.2</c:v>
                </c:pt>
                <c:pt idx="3">
                  <c:v>258.18</c:v>
                </c:pt>
                <c:pt idx="4">
                  <c:v>237.48</c:v>
                </c:pt>
              </c:numCache>
            </c:numRef>
          </c:val>
        </c:ser>
        <c:dLbls>
          <c:showLegendKey val="0"/>
          <c:showVal val="0"/>
          <c:showCatName val="0"/>
          <c:showSerName val="0"/>
          <c:showPercent val="0"/>
          <c:showBubbleSize val="0"/>
        </c:dLbls>
        <c:gapWidth val="150"/>
        <c:axId val="190766528"/>
        <c:axId val="35094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90766528"/>
        <c:axId val="350947416"/>
      </c:lineChart>
      <c:dateAx>
        <c:axId val="190766528"/>
        <c:scaling>
          <c:orientation val="minMax"/>
        </c:scaling>
        <c:delete val="1"/>
        <c:axPos val="b"/>
        <c:numFmt formatCode="ge" sourceLinked="1"/>
        <c:majorTickMark val="none"/>
        <c:minorTickMark val="none"/>
        <c:tickLblPos val="none"/>
        <c:crossAx val="350947416"/>
        <c:crosses val="autoZero"/>
        <c:auto val="1"/>
        <c:lblOffset val="100"/>
        <c:baseTimeUnit val="years"/>
      </c:dateAx>
      <c:valAx>
        <c:axId val="35094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倉吉市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48889</v>
      </c>
      <c r="AM8" s="47"/>
      <c r="AN8" s="47"/>
      <c r="AO8" s="47"/>
      <c r="AP8" s="47"/>
      <c r="AQ8" s="47"/>
      <c r="AR8" s="47"/>
      <c r="AS8" s="47"/>
      <c r="AT8" s="43">
        <f>データ!S6</f>
        <v>272.06</v>
      </c>
      <c r="AU8" s="43"/>
      <c r="AV8" s="43"/>
      <c r="AW8" s="43"/>
      <c r="AX8" s="43"/>
      <c r="AY8" s="43"/>
      <c r="AZ8" s="43"/>
      <c r="BA8" s="43"/>
      <c r="BB8" s="43">
        <f>データ!T6</f>
        <v>179.7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15.04</v>
      </c>
      <c r="Q10" s="43"/>
      <c r="R10" s="43"/>
      <c r="S10" s="43"/>
      <c r="T10" s="43"/>
      <c r="U10" s="43"/>
      <c r="V10" s="43"/>
      <c r="W10" s="43">
        <f>データ!P6</f>
        <v>101.56</v>
      </c>
      <c r="X10" s="43"/>
      <c r="Y10" s="43"/>
      <c r="Z10" s="43"/>
      <c r="AA10" s="43"/>
      <c r="AB10" s="43"/>
      <c r="AC10" s="43"/>
      <c r="AD10" s="47">
        <f>データ!Q6</f>
        <v>3164</v>
      </c>
      <c r="AE10" s="47"/>
      <c r="AF10" s="47"/>
      <c r="AG10" s="47"/>
      <c r="AH10" s="47"/>
      <c r="AI10" s="47"/>
      <c r="AJ10" s="47"/>
      <c r="AK10" s="2"/>
      <c r="AL10" s="47">
        <f>データ!U6</f>
        <v>7318</v>
      </c>
      <c r="AM10" s="47"/>
      <c r="AN10" s="47"/>
      <c r="AO10" s="47"/>
      <c r="AP10" s="47"/>
      <c r="AQ10" s="47"/>
      <c r="AR10" s="47"/>
      <c r="AS10" s="47"/>
      <c r="AT10" s="43">
        <f>データ!V6</f>
        <v>10.44</v>
      </c>
      <c r="AU10" s="43"/>
      <c r="AV10" s="43"/>
      <c r="AW10" s="43"/>
      <c r="AX10" s="43"/>
      <c r="AY10" s="43"/>
      <c r="AZ10" s="43"/>
      <c r="BA10" s="43"/>
      <c r="BB10" s="43">
        <f>データ!W6</f>
        <v>700.96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312037</v>
      </c>
      <c r="D6" s="31">
        <f t="shared" si="3"/>
        <v>47</v>
      </c>
      <c r="E6" s="31">
        <f t="shared" si="3"/>
        <v>17</v>
      </c>
      <c r="F6" s="31">
        <f t="shared" si="3"/>
        <v>5</v>
      </c>
      <c r="G6" s="31">
        <f t="shared" si="3"/>
        <v>0</v>
      </c>
      <c r="H6" s="31" t="str">
        <f t="shared" si="3"/>
        <v>鳥取県　倉吉市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15.04</v>
      </c>
      <c r="P6" s="32">
        <f t="shared" si="3"/>
        <v>101.56</v>
      </c>
      <c r="Q6" s="32">
        <f t="shared" si="3"/>
        <v>3164</v>
      </c>
      <c r="R6" s="32">
        <f t="shared" si="3"/>
        <v>48889</v>
      </c>
      <c r="S6" s="32">
        <f t="shared" si="3"/>
        <v>272.06</v>
      </c>
      <c r="T6" s="32">
        <f t="shared" si="3"/>
        <v>179.7</v>
      </c>
      <c r="U6" s="32">
        <f t="shared" si="3"/>
        <v>7318</v>
      </c>
      <c r="V6" s="32">
        <f t="shared" si="3"/>
        <v>10.44</v>
      </c>
      <c r="W6" s="32">
        <f t="shared" si="3"/>
        <v>700.96</v>
      </c>
      <c r="X6" s="33">
        <f>IF(X7="",NA(),X7)</f>
        <v>62.26</v>
      </c>
      <c r="Y6" s="33">
        <f t="shared" ref="Y6:AG6" si="4">IF(Y7="",NA(),Y7)</f>
        <v>63.99</v>
      </c>
      <c r="Z6" s="33">
        <f t="shared" si="4"/>
        <v>63.92</v>
      </c>
      <c r="AA6" s="33">
        <f t="shared" si="4"/>
        <v>64.84</v>
      </c>
      <c r="AB6" s="33">
        <f t="shared" si="4"/>
        <v>65.78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1252.8499999999999</v>
      </c>
      <c r="BF6" s="33">
        <f t="shared" ref="BF6:BN6" si="7">IF(BF7="",NA(),BF7)</f>
        <v>830.32</v>
      </c>
      <c r="BG6" s="33">
        <f t="shared" si="7"/>
        <v>934.84</v>
      </c>
      <c r="BH6" s="33">
        <f t="shared" si="7"/>
        <v>691.38</v>
      </c>
      <c r="BI6" s="33">
        <f t="shared" si="7"/>
        <v>458.43</v>
      </c>
      <c r="BJ6" s="33">
        <f t="shared" si="7"/>
        <v>1239.2</v>
      </c>
      <c r="BK6" s="33">
        <f t="shared" si="7"/>
        <v>1197.82</v>
      </c>
      <c r="BL6" s="33">
        <f t="shared" si="7"/>
        <v>1126.77</v>
      </c>
      <c r="BM6" s="33">
        <f t="shared" si="7"/>
        <v>1044.8</v>
      </c>
      <c r="BN6" s="33">
        <f t="shared" si="7"/>
        <v>1081.8</v>
      </c>
      <c r="BO6" s="32" t="str">
        <f>IF(BO7="","",IF(BO7="-","【-】","【"&amp;SUBSTITUTE(TEXT(BO7,"#,##0.00"),"-","△")&amp;"】"))</f>
        <v>【1,015.77】</v>
      </c>
      <c r="BP6" s="33">
        <f>IF(BP7="",NA(),BP7)</f>
        <v>64.55</v>
      </c>
      <c r="BQ6" s="33">
        <f t="shared" ref="BQ6:BY6" si="8">IF(BQ7="",NA(),BQ7)</f>
        <v>62.91</v>
      </c>
      <c r="BR6" s="33">
        <f t="shared" si="8"/>
        <v>65.05</v>
      </c>
      <c r="BS6" s="33">
        <f t="shared" si="8"/>
        <v>68.38</v>
      </c>
      <c r="BT6" s="33">
        <f t="shared" si="8"/>
        <v>75.02</v>
      </c>
      <c r="BU6" s="33">
        <f t="shared" si="8"/>
        <v>51.56</v>
      </c>
      <c r="BV6" s="33">
        <f t="shared" si="8"/>
        <v>51.03</v>
      </c>
      <c r="BW6" s="33">
        <f t="shared" si="8"/>
        <v>50.9</v>
      </c>
      <c r="BX6" s="33">
        <f t="shared" si="8"/>
        <v>50.82</v>
      </c>
      <c r="BY6" s="33">
        <f t="shared" si="8"/>
        <v>52.19</v>
      </c>
      <c r="BZ6" s="32" t="str">
        <f>IF(BZ7="","",IF(BZ7="-","【-】","【"&amp;SUBSTITUTE(TEXT(BZ7,"#,##0.00"),"-","△")&amp;"】"))</f>
        <v>【52.78】</v>
      </c>
      <c r="CA6" s="33">
        <f>IF(CA7="",NA(),CA7)</f>
        <v>270.60000000000002</v>
      </c>
      <c r="CB6" s="33">
        <f t="shared" ref="CB6:CJ6" si="9">IF(CB7="",NA(),CB7)</f>
        <v>275.63</v>
      </c>
      <c r="CC6" s="33">
        <f t="shared" si="9"/>
        <v>266.2</v>
      </c>
      <c r="CD6" s="33">
        <f t="shared" si="9"/>
        <v>258.18</v>
      </c>
      <c r="CE6" s="33">
        <f t="shared" si="9"/>
        <v>237.48</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50.03</v>
      </c>
      <c r="CM6" s="32">
        <f t="shared" ref="CM6:CU6" si="10">IF(CM7="",NA(),CM7)</f>
        <v>0</v>
      </c>
      <c r="CN6" s="32">
        <f t="shared" si="10"/>
        <v>0</v>
      </c>
      <c r="CO6" s="32">
        <f t="shared" si="10"/>
        <v>0</v>
      </c>
      <c r="CP6" s="32">
        <f t="shared" si="10"/>
        <v>0</v>
      </c>
      <c r="CQ6" s="33">
        <f t="shared" si="10"/>
        <v>55.2</v>
      </c>
      <c r="CR6" s="33">
        <f t="shared" si="10"/>
        <v>54.74</v>
      </c>
      <c r="CS6" s="33">
        <f t="shared" si="10"/>
        <v>53.78</v>
      </c>
      <c r="CT6" s="33">
        <f t="shared" si="10"/>
        <v>53.24</v>
      </c>
      <c r="CU6" s="33">
        <f t="shared" si="10"/>
        <v>52.31</v>
      </c>
      <c r="CV6" s="32" t="str">
        <f>IF(CV7="","",IF(CV7="-","【-】","【"&amp;SUBSTITUTE(TEXT(CV7,"#,##0.00"),"-","△")&amp;"】"))</f>
        <v>【52.74】</v>
      </c>
      <c r="CW6" s="33">
        <f>IF(CW7="",NA(),CW7)</f>
        <v>77.7</v>
      </c>
      <c r="CX6" s="33">
        <f t="shared" ref="CX6:DF6" si="11">IF(CX7="",NA(),CX7)</f>
        <v>78.92</v>
      </c>
      <c r="CY6" s="33">
        <f t="shared" si="11"/>
        <v>79.03</v>
      </c>
      <c r="CZ6" s="33">
        <f t="shared" si="11"/>
        <v>79.180000000000007</v>
      </c>
      <c r="DA6" s="33">
        <f t="shared" si="11"/>
        <v>77.94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312037</v>
      </c>
      <c r="D7" s="35">
        <v>47</v>
      </c>
      <c r="E7" s="35">
        <v>17</v>
      </c>
      <c r="F7" s="35">
        <v>5</v>
      </c>
      <c r="G7" s="35">
        <v>0</v>
      </c>
      <c r="H7" s="35" t="s">
        <v>96</v>
      </c>
      <c r="I7" s="35" t="s">
        <v>97</v>
      </c>
      <c r="J7" s="35" t="s">
        <v>98</v>
      </c>
      <c r="K7" s="35" t="s">
        <v>99</v>
      </c>
      <c r="L7" s="35" t="s">
        <v>100</v>
      </c>
      <c r="M7" s="36" t="s">
        <v>101</v>
      </c>
      <c r="N7" s="36" t="s">
        <v>102</v>
      </c>
      <c r="O7" s="36">
        <v>15.04</v>
      </c>
      <c r="P7" s="36">
        <v>101.56</v>
      </c>
      <c r="Q7" s="36">
        <v>3164</v>
      </c>
      <c r="R7" s="36">
        <v>48889</v>
      </c>
      <c r="S7" s="36">
        <v>272.06</v>
      </c>
      <c r="T7" s="36">
        <v>179.7</v>
      </c>
      <c r="U7" s="36">
        <v>7318</v>
      </c>
      <c r="V7" s="36">
        <v>10.44</v>
      </c>
      <c r="W7" s="36">
        <v>700.96</v>
      </c>
      <c r="X7" s="36">
        <v>62.26</v>
      </c>
      <c r="Y7" s="36">
        <v>63.99</v>
      </c>
      <c r="Z7" s="36">
        <v>63.92</v>
      </c>
      <c r="AA7" s="36">
        <v>64.84</v>
      </c>
      <c r="AB7" s="36">
        <v>65.78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1252.8499999999999</v>
      </c>
      <c r="BF7" s="36">
        <v>830.32</v>
      </c>
      <c r="BG7" s="36">
        <v>934.84</v>
      </c>
      <c r="BH7" s="36">
        <v>691.38</v>
      </c>
      <c r="BI7" s="36">
        <v>458.43</v>
      </c>
      <c r="BJ7" s="36">
        <v>1239.2</v>
      </c>
      <c r="BK7" s="36">
        <v>1197.82</v>
      </c>
      <c r="BL7" s="36">
        <v>1126.77</v>
      </c>
      <c r="BM7" s="36">
        <v>1044.8</v>
      </c>
      <c r="BN7" s="36">
        <v>1081.8</v>
      </c>
      <c r="BO7" s="36">
        <v>1015.77</v>
      </c>
      <c r="BP7" s="36">
        <v>64.55</v>
      </c>
      <c r="BQ7" s="36">
        <v>62.91</v>
      </c>
      <c r="BR7" s="36">
        <v>65.05</v>
      </c>
      <c r="BS7" s="36">
        <v>68.38</v>
      </c>
      <c r="BT7" s="36">
        <v>75.02</v>
      </c>
      <c r="BU7" s="36">
        <v>51.56</v>
      </c>
      <c r="BV7" s="36">
        <v>51.03</v>
      </c>
      <c r="BW7" s="36">
        <v>50.9</v>
      </c>
      <c r="BX7" s="36">
        <v>50.82</v>
      </c>
      <c r="BY7" s="36">
        <v>52.19</v>
      </c>
      <c r="BZ7" s="36">
        <v>52.78</v>
      </c>
      <c r="CA7" s="36">
        <v>270.60000000000002</v>
      </c>
      <c r="CB7" s="36">
        <v>275.63</v>
      </c>
      <c r="CC7" s="36">
        <v>266.2</v>
      </c>
      <c r="CD7" s="36">
        <v>258.18</v>
      </c>
      <c r="CE7" s="36">
        <v>237.48</v>
      </c>
      <c r="CF7" s="36">
        <v>283.26</v>
      </c>
      <c r="CG7" s="36">
        <v>289.60000000000002</v>
      </c>
      <c r="CH7" s="36">
        <v>293.27</v>
      </c>
      <c r="CI7" s="36">
        <v>300.52</v>
      </c>
      <c r="CJ7" s="36">
        <v>296.14</v>
      </c>
      <c r="CK7" s="36">
        <v>289.81</v>
      </c>
      <c r="CL7" s="36">
        <v>50.03</v>
      </c>
      <c r="CM7" s="36">
        <v>0</v>
      </c>
      <c r="CN7" s="36">
        <v>0</v>
      </c>
      <c r="CO7" s="36">
        <v>0</v>
      </c>
      <c r="CP7" s="36">
        <v>0</v>
      </c>
      <c r="CQ7" s="36">
        <v>55.2</v>
      </c>
      <c r="CR7" s="36">
        <v>54.74</v>
      </c>
      <c r="CS7" s="36">
        <v>53.78</v>
      </c>
      <c r="CT7" s="36">
        <v>53.24</v>
      </c>
      <c r="CU7" s="36">
        <v>52.31</v>
      </c>
      <c r="CV7" s="36">
        <v>52.74</v>
      </c>
      <c r="CW7" s="36">
        <v>77.7</v>
      </c>
      <c r="CX7" s="36">
        <v>78.92</v>
      </c>
      <c r="CY7" s="36">
        <v>79.03</v>
      </c>
      <c r="CZ7" s="36">
        <v>79.180000000000007</v>
      </c>
      <c r="DA7" s="36">
        <v>77.94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2017-02-14T06:01:34Z</cp:lastPrinted>
  <dcterms:created xsi:type="dcterms:W3CDTF">2017-02-08T03:13:33Z</dcterms:created>
  <dcterms:modified xsi:type="dcterms:W3CDTF">2017-02-23T23:59:17Z</dcterms:modified>
  <cp:category/>
</cp:coreProperties>
</file>