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awafukuaya\Desktop\新しいフォルダー (2)\"/>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D10" i="5" l="1"/>
  <c r="C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<sst xmlns="http://schemas.openxmlformats.org/spreadsheetml/2006/main" count="226" uniqueCount="111">
  <si>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</si>
  <si>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</si>
  <si>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</si>
  <si>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</si>
  <si>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</si>
  <si>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</si>
  <si>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</si>
  <si>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</si>
  <si>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</si>
  <si>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</si>
  <si>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</si>
  <si>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</si>
  <si>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</si>
  <si>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</si>
  <si>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</si>
  <si>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</si>
  <si>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</si>
  <si>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</si>
  <si>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</si>
  <si>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</si>
  <si>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</si>
  <si>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</si>
  <si>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</si>
  <si>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</si>
  <si>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</si>
  <si>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</si>
  <si>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</si>
  <si>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</si>
  <si>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</si>
  <si>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</si>
  <si>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</si>
  <si>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</si>
  <si>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</si>
  <si>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</si>
  <si>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</si>
  <si>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</si>
  <si>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</si>
  <si>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</si>
  <si>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</si>
  <si>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</si>
  <si>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</si>
  <si>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</si>
  <si>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</si>
  <si>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</si>
  <si>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</si>
  <si>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</si>
  <si>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</si>
  <si>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</si>
  <si>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</si>
  <si>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</si>
  <si>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</si>
  <si>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</si>
  <si>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</si>
  <si>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</si>
  <si>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</si>
  <si>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</si>
  <si>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</si>
  <si>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</si>
  <si>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</si>
  <si>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</si>
  <si>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</si>
  <si>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</si>
  <si>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</si>
  <si>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</si>
  <si>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</si>
  <si>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</si>
  <si>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</si>
  <si>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</si>
  <si>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</si>
  <si>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</si>
  <si>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</si>
  <si>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</si>
  <si>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</si>
  <si>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</si>
  <si>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</si>
  <si>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</si>
  <si>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</si>
  <si>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</si>
  <si>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</si>
  <si>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</si>
  <si>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</si>
  <si>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</si>
  <si>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</si>
  <si>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</si>
  <si>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</si>
  <si>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</si>
  <si>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</si>
  <si>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</si>
  <si>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</si>
  <si>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</si>
  <si>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</si>
  <si>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</si>
  <si>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</si>
  <si>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</si>
  <si>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</si>
  <si>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</si>
  <si>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倉吉市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</si>
  <si>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</si>
  <si>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</si>
  <si>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</si>
  <si>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</si>
  <si>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</si>
  <si>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</si>
  <si>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</si>
  <si>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</si>
  <si>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</si>
  <si>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</si>
  <si>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</si>
  <si>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
　主に利息償還金の減に伴う基準内繰入額の減により総収益が前年比でマイナスとなったが、元金を含めた償還額の減少幅が大きく、比率が改善した。元金償還額は今後も逓減するため、今後も改善傾向が続くと見込む。
◎企業債残高対事業規模比率
　下水道整備に係る起債償還のピークを越え、また毎年度の企業債借入額は償還額を超えないことを基本としているため、元利償還金は逓減を予定する。
　類似団体よりも比率は良好と思われるが、管渠更新時期を間もなく迎えるため、今後、緊急性等を考慮し、過剰投資とならないよう検討が必要。
◎汚水処理原価・経費回収
　汚水処理原価が類似団体より低いため、結果として経費回収率が類似団体より高くなっている。
　汚水処理原価を構成する費用のうち、起債元利償還額は逓減を見込むため、増減要素の大きな光熱水費等の維持管理経費の削減に努めることで、経費回収率の改善を図ることができる。
◎水洗化率
　下水道未接続世帯の多くは高齢者単独世帯であり、また下水道本管整備は終了しているため、今後の大幅な新規利用者数の増は見込めない。
　また、近年の節水傾向による有収水量の減及び今後の人口減に伴う料金収入の減は避けられない状況にある。</t>
    <rPh sb="410" eb="413">
      <t>ゲスイドウ</t>
    </rPh>
    <rPh sb="413" eb="416">
      <t>ミセツゾク</t>
    </rPh>
    <rPh sb="416" eb="418">
      <t>セタイ</t>
    </rPh>
    <rPh sb="419" eb="420">
      <t>オオ</t>
    </rPh>
    <rPh sb="422" eb="425">
      <t>コウレイシャ</t>
    </rPh>
    <rPh sb="425" eb="427">
      <t>タンドク</t>
    </rPh>
    <rPh sb="427" eb="429">
      <t>セタイ</t>
    </rPh>
    <rPh sb="478" eb="480">
      <t>キンネン</t>
    </rPh>
    <rPh sb="481" eb="483">
      <t>セッスイ</t>
    </rPh>
    <rPh sb="483" eb="485">
      <t>ケイコウ</t>
    </rPh>
    <rPh sb="488" eb="490">
      <t>ユウシュウ</t>
    </rPh>
    <rPh sb="490" eb="492">
      <t>スイリョウ</t>
    </rPh>
    <rPh sb="493" eb="494">
      <t>ゲン</t>
    </rPh>
    <rPh sb="494" eb="495">
      <t>オヨ</t>
    </rPh>
    <rPh sb="496" eb="498">
      <t>コンゴ</t>
    </rPh>
    <rPh sb="503" eb="504">
      <t>トモナ</t>
    </rPh>
    <rPh sb="505" eb="507">
      <t>リョウキン</t>
    </rPh>
    <rPh sb="507" eb="509">
      <t>シュウニュウ</t>
    </rPh>
    <rPh sb="510" eb="511">
      <t>ゲン</t>
    </rPh>
    <rPh sb="512" eb="513">
      <t>サ</t>
    </rPh>
    <rPh sb="518" eb="520">
      <t>ジョウキョウ</t>
    </rPh>
    <phoneticPr fontId="4"/>
  </si>
  <si>
    <t>　これまで、管渠破損の際には細かな補修で対応してきていたが、公共下水道事業同様、昭和後半に整備した管渠が間もなく耐用年数を迎えるため、計画的な更新事業の検討が必要である。
　管渠更新にあたっては、老朽化の状況を正確に把握するため、現在作成中の固定資産台帳も活用していくこととする。</t>
    <rPh sb="6" eb="8">
      <t>カンキョ</t>
    </rPh>
    <rPh sb="8" eb="10">
      <t>ハソン</t>
    </rPh>
    <rPh sb="11" eb="12">
      <t>サイ</t>
    </rPh>
    <rPh sb="14" eb="15">
      <t>コマ</t>
    </rPh>
    <rPh sb="17" eb="19">
      <t>ホシュウ</t>
    </rPh>
    <rPh sb="20" eb="22">
      <t>タイオウ</t>
    </rPh>
    <phoneticPr fontId="4"/>
  </si>
  <si>
    <t>　下水道使用料の減は避けられない状況の中、１０年後には到来する管渠の耐用年数経過に伴う更新事業への多額の投資が必要となることが予想される。
　過度な投資とならないよう、十分に検討するとともに、維持管理経費の削減に努めることが必要であるが、下水道使用料の改訂による財源確保も避けられない課題である。
　収入・支出のバランスがとれた計画の策定等により、事業を継続させていく必要がある。
　なお、当市の４下水道事業（公共、特環、農集、林集）は料金形態が統一されているため、下水道使用料の改定にあたっては総合的に判断する。</t>
    <rPh sb="1" eb="4">
      <t>ゲスイドウ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</si>
</sst>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90687936"/>
        <c:axId val="434337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390687936"/>
        <c:axId val="434337288"/>
      </c:lineChart>
      <c:dateAx>
        <c:axId val="390687936"/>
        <c:scaling>
          <c:orientation val="minMax"/>
        </c:scaling>
        <c:delete val="1"/>
        <c:axPos val="b"/>
        <c:numFmt formatCode="ge" sourceLinked="1"/>
        <c:majorTickMark val="none"/>
        <c:minorTickMark val="none"/>
        <c:tickLblPos val="none"/>
        <c:crossAx val="434337288"/>
        <c:crosses val="autoZero"/>
        <c:auto val="1"/>
        <c:lblOffset val="100"/>
        <c:baseTimeUnit val="years"/>
      </c:dateAx>
      <c:valAx>
        <c:axId val="434337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68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34345128"/>
        <c:axId val="434344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434345128"/>
        <c:axId val="434344344"/>
      </c:lineChart>
      <c:dateAx>
        <c:axId val="434345128"/>
        <c:scaling>
          <c:orientation val="minMax"/>
        </c:scaling>
        <c:delete val="1"/>
        <c:axPos val="b"/>
        <c:numFmt formatCode="ge" sourceLinked="1"/>
        <c:majorTickMark val="none"/>
        <c:minorTickMark val="none"/>
        <c:tickLblPos val="none"/>
        <c:crossAx val="434344344"/>
        <c:crosses val="autoZero"/>
        <c:auto val="1"/>
        <c:lblOffset val="100"/>
        <c:baseTimeUnit val="years"/>
      </c:dateAx>
      <c:valAx>
        <c:axId val="434344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345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82.96</c:v>
                </c:pt>
                <c:pt idx="1">
                  <c:v>82.12</c:v>
                </c:pt>
                <c:pt idx="2">
                  <c:v>80.88</c:v>
                </c:pt>
                <c:pt idx="3">
                  <c:v>79.94</c:v>
                </c:pt>
                <c:pt idx="4">
                  <c:v>76.81</c:v>
                </c:pt>
              </c:numCache>
            </c:numRef>
          </c:val>
        </c:ser>
        <c:dLbls>
          <c:showLegendKey val="0"/>
          <c:showVal val="0"/>
          <c:showCatName val="0"/>
          <c:showSerName val="0"/>
          <c:showPercent val="0"/>
          <c:showBubbleSize val="0"/>
        </c:dLbls>
        <c:gapWidth val="150"/>
        <c:axId val="434344736"/>
        <c:axId val="43434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434344736"/>
        <c:axId val="434345520"/>
      </c:lineChart>
      <c:dateAx>
        <c:axId val="434344736"/>
        <c:scaling>
          <c:orientation val="minMax"/>
        </c:scaling>
        <c:delete val="1"/>
        <c:axPos val="b"/>
        <c:numFmt formatCode="ge" sourceLinked="1"/>
        <c:majorTickMark val="none"/>
        <c:minorTickMark val="none"/>
        <c:tickLblPos val="none"/>
        <c:crossAx val="434345520"/>
        <c:crosses val="autoZero"/>
        <c:auto val="1"/>
        <c:lblOffset val="100"/>
        <c:baseTimeUnit val="years"/>
      </c:dateAx>
      <c:valAx>
        <c:axId val="43434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34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65.72</c:v>
                </c:pt>
                <c:pt idx="1">
                  <c:v>68.53</c:v>
                </c:pt>
                <c:pt idx="2">
                  <c:v>69.41</c:v>
                </c:pt>
                <c:pt idx="3">
                  <c:v>69.14</c:v>
                </c:pt>
                <c:pt idx="4">
                  <c:v>70.7</c:v>
                </c:pt>
              </c:numCache>
            </c:numRef>
          </c:val>
        </c:ser>
        <c:dLbls>
          <c:showLegendKey val="0"/>
          <c:showVal val="0"/>
          <c:showCatName val="0"/>
          <c:showSerName val="0"/>
          <c:showPercent val="0"/>
          <c:showBubbleSize val="0"/>
        </c:dLbls>
        <c:gapWidth val="150"/>
        <c:axId val="434339248"/>
        <c:axId val="43434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4339248"/>
        <c:axId val="434340032"/>
      </c:lineChart>
      <c:dateAx>
        <c:axId val="434339248"/>
        <c:scaling>
          <c:orientation val="minMax"/>
        </c:scaling>
        <c:delete val="1"/>
        <c:axPos val="b"/>
        <c:numFmt formatCode="ge" sourceLinked="1"/>
        <c:majorTickMark val="none"/>
        <c:minorTickMark val="none"/>
        <c:tickLblPos val="none"/>
        <c:crossAx val="434340032"/>
        <c:crosses val="autoZero"/>
        <c:auto val="1"/>
        <c:lblOffset val="100"/>
        <c:baseTimeUnit val="years"/>
      </c:dateAx>
      <c:valAx>
        <c:axId val="434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33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4343168"/>
        <c:axId val="43433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4343168"/>
        <c:axId val="434338464"/>
      </c:lineChart>
      <c:dateAx>
        <c:axId val="434343168"/>
        <c:scaling>
          <c:orientation val="minMax"/>
        </c:scaling>
        <c:delete val="1"/>
        <c:axPos val="b"/>
        <c:numFmt formatCode="ge" sourceLinked="1"/>
        <c:majorTickMark val="none"/>
        <c:minorTickMark val="none"/>
        <c:tickLblPos val="none"/>
        <c:crossAx val="434338464"/>
        <c:crosses val="autoZero"/>
        <c:auto val="1"/>
        <c:lblOffset val="100"/>
        <c:baseTimeUnit val="years"/>
      </c:dateAx>
      <c:valAx>
        <c:axId val="43433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34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4340816"/>
        <c:axId val="43434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4340816"/>
        <c:axId val="434343952"/>
      </c:lineChart>
      <c:dateAx>
        <c:axId val="434340816"/>
        <c:scaling>
          <c:orientation val="minMax"/>
        </c:scaling>
        <c:delete val="1"/>
        <c:axPos val="b"/>
        <c:numFmt formatCode="ge" sourceLinked="1"/>
        <c:majorTickMark val="none"/>
        <c:minorTickMark val="none"/>
        <c:tickLblPos val="none"/>
        <c:crossAx val="434343952"/>
        <c:crosses val="autoZero"/>
        <c:auto val="1"/>
        <c:lblOffset val="100"/>
        <c:baseTimeUnit val="years"/>
      </c:dateAx>
      <c:valAx>
        <c:axId val="43434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34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4336112"/>
        <c:axId val="434338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4336112"/>
        <c:axId val="434338856"/>
      </c:lineChart>
      <c:dateAx>
        <c:axId val="434336112"/>
        <c:scaling>
          <c:orientation val="minMax"/>
        </c:scaling>
        <c:delete val="1"/>
        <c:axPos val="b"/>
        <c:numFmt formatCode="ge" sourceLinked="1"/>
        <c:majorTickMark val="none"/>
        <c:minorTickMark val="none"/>
        <c:tickLblPos val="none"/>
        <c:crossAx val="434338856"/>
        <c:crosses val="autoZero"/>
        <c:auto val="1"/>
        <c:lblOffset val="100"/>
        <c:baseTimeUnit val="years"/>
      </c:dateAx>
      <c:valAx>
        <c:axId val="434338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33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4337680"/>
        <c:axId val="43433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4337680"/>
        <c:axId val="434336896"/>
      </c:lineChart>
      <c:dateAx>
        <c:axId val="434337680"/>
        <c:scaling>
          <c:orientation val="minMax"/>
        </c:scaling>
        <c:delete val="1"/>
        <c:axPos val="b"/>
        <c:numFmt formatCode="ge" sourceLinked="1"/>
        <c:majorTickMark val="none"/>
        <c:minorTickMark val="none"/>
        <c:tickLblPos val="none"/>
        <c:crossAx val="434336896"/>
        <c:crosses val="autoZero"/>
        <c:auto val="1"/>
        <c:lblOffset val="100"/>
        <c:baseTimeUnit val="years"/>
      </c:dateAx>
      <c:valAx>
        <c:axId val="43433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33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1244.53</c:v>
                </c:pt>
                <c:pt idx="1">
                  <c:v>998.38</c:v>
                </c:pt>
                <c:pt idx="2">
                  <c:v>1022.29</c:v>
                </c:pt>
                <c:pt idx="3">
                  <c:v>1025.45</c:v>
                </c:pt>
                <c:pt idx="4">
                  <c:v>942.64</c:v>
                </c:pt>
              </c:numCache>
            </c:numRef>
          </c:val>
        </c:ser>
        <c:dLbls>
          <c:showLegendKey val="0"/>
          <c:showVal val="0"/>
          <c:showCatName val="0"/>
          <c:showSerName val="0"/>
          <c:showPercent val="0"/>
          <c:showBubbleSize val="0"/>
        </c:dLbls>
        <c:gapWidth val="150"/>
        <c:axId val="434332584"/>
        <c:axId val="434334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434332584"/>
        <c:axId val="434334936"/>
      </c:lineChart>
      <c:dateAx>
        <c:axId val="434332584"/>
        <c:scaling>
          <c:orientation val="minMax"/>
        </c:scaling>
        <c:delete val="1"/>
        <c:axPos val="b"/>
        <c:numFmt formatCode="ge" sourceLinked="1"/>
        <c:majorTickMark val="none"/>
        <c:minorTickMark val="none"/>
        <c:tickLblPos val="none"/>
        <c:crossAx val="434334936"/>
        <c:crosses val="autoZero"/>
        <c:auto val="1"/>
        <c:lblOffset val="100"/>
        <c:baseTimeUnit val="years"/>
      </c:dateAx>
      <c:valAx>
        <c:axId val="434334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332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83.88</c:v>
                </c:pt>
                <c:pt idx="1">
                  <c:v>91.54</c:v>
                </c:pt>
                <c:pt idx="2">
                  <c:v>91.02</c:v>
                </c:pt>
                <c:pt idx="3">
                  <c:v>91.72</c:v>
                </c:pt>
                <c:pt idx="4">
                  <c:v>92.05</c:v>
                </c:pt>
              </c:numCache>
            </c:numRef>
          </c:val>
        </c:ser>
        <c:dLbls>
          <c:showLegendKey val="0"/>
          <c:showVal val="0"/>
          <c:showCatName val="0"/>
          <c:showSerName val="0"/>
          <c:showPercent val="0"/>
          <c:showBubbleSize val="0"/>
        </c:dLbls>
        <c:gapWidth val="150"/>
        <c:axId val="434338072"/>
        <c:axId val="434343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434338072"/>
        <c:axId val="434343560"/>
      </c:lineChart>
      <c:dateAx>
        <c:axId val="434338072"/>
        <c:scaling>
          <c:orientation val="minMax"/>
        </c:scaling>
        <c:delete val="1"/>
        <c:axPos val="b"/>
        <c:numFmt formatCode="ge" sourceLinked="1"/>
        <c:majorTickMark val="none"/>
        <c:minorTickMark val="none"/>
        <c:tickLblPos val="none"/>
        <c:crossAx val="434343560"/>
        <c:crosses val="autoZero"/>
        <c:auto val="1"/>
        <c:lblOffset val="100"/>
        <c:baseTimeUnit val="years"/>
      </c:dateAx>
      <c:valAx>
        <c:axId val="434343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338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227.98</c:v>
                </c:pt>
                <c:pt idx="1">
                  <c:v>215.21</c:v>
                </c:pt>
                <c:pt idx="2">
                  <c:v>217.85</c:v>
                </c:pt>
                <c:pt idx="3">
                  <c:v>220.85</c:v>
                </c:pt>
                <c:pt idx="4">
                  <c:v>219.07</c:v>
                </c:pt>
              </c:numCache>
            </c:numRef>
          </c:val>
        </c:ser>
        <c:dLbls>
          <c:showLegendKey val="0"/>
          <c:showVal val="0"/>
          <c:showCatName val="0"/>
          <c:showSerName val="0"/>
          <c:showPercent val="0"/>
          <c:showBubbleSize val="0"/>
        </c:dLbls>
        <c:gapWidth val="150"/>
        <c:axId val="434334152"/>
        <c:axId val="434345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434334152"/>
        <c:axId val="434345912"/>
      </c:lineChart>
      <c:dateAx>
        <c:axId val="434334152"/>
        <c:scaling>
          <c:orientation val="minMax"/>
        </c:scaling>
        <c:delete val="1"/>
        <c:axPos val="b"/>
        <c:numFmt formatCode="ge" sourceLinked="1"/>
        <c:majorTickMark val="none"/>
        <c:minorTickMark val="none"/>
        <c:tickLblPos val="none"/>
        <c:crossAx val="434345912"/>
        <c:crosses val="autoZero"/>
        <c:auto val="1"/>
        <c:lblOffset val="100"/>
        <c:baseTimeUnit val="years"/>
      </c:dateAx>
      <c:valAx>
        <c:axId val="434345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334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N40" zoomScale="70" zoomScaleNormal="7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鳥取県　倉吉市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48889</v>
      </c>
      <c r="AM8" s="64"/>
      <c r="AN8" s="64"/>
      <c r="AO8" s="64"/>
      <c r="AP8" s="64"/>
      <c r="AQ8" s="64"/>
      <c r="AR8" s="64"/>
      <c r="AS8" s="64"/>
      <c r="AT8" s="63">
        <f>データ!S6</f>
        <v>272.06</v>
      </c>
      <c r="AU8" s="63"/>
      <c r="AV8" s="63"/>
      <c r="AW8" s="63"/>
      <c r="AX8" s="63"/>
      <c r="AY8" s="63"/>
      <c r="AZ8" s="63"/>
      <c r="BA8" s="63"/>
      <c r="BB8" s="63">
        <f>データ!T6</f>
        <v>179.7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4.3600000000000003</v>
      </c>
      <c r="Q10" s="63"/>
      <c r="R10" s="63"/>
      <c r="S10" s="63"/>
      <c r="T10" s="63"/>
      <c r="U10" s="63"/>
      <c r="V10" s="63"/>
      <c r="W10" s="63">
        <f>データ!P6</f>
        <v>103.3</v>
      </c>
      <c r="X10" s="63"/>
      <c r="Y10" s="63"/>
      <c r="Z10" s="63"/>
      <c r="AA10" s="63"/>
      <c r="AB10" s="63"/>
      <c r="AC10" s="63"/>
      <c r="AD10" s="64">
        <f>データ!Q6</f>
        <v>3164</v>
      </c>
      <c r="AE10" s="64"/>
      <c r="AF10" s="64"/>
      <c r="AG10" s="64"/>
      <c r="AH10" s="64"/>
      <c r="AI10" s="64"/>
      <c r="AJ10" s="64"/>
      <c r="AK10" s="2"/>
      <c r="AL10" s="64">
        <f>データ!U6</f>
        <v>2122</v>
      </c>
      <c r="AM10" s="64"/>
      <c r="AN10" s="64"/>
      <c r="AO10" s="64"/>
      <c r="AP10" s="64"/>
      <c r="AQ10" s="64"/>
      <c r="AR10" s="64"/>
      <c r="AS10" s="64"/>
      <c r="AT10" s="63">
        <f>データ!V6</f>
        <v>1.05</v>
      </c>
      <c r="AU10" s="63"/>
      <c r="AV10" s="63"/>
      <c r="AW10" s="63"/>
      <c r="AX10" s="63"/>
      <c r="AY10" s="63"/>
      <c r="AZ10" s="63"/>
      <c r="BA10" s="63"/>
      <c r="BB10" s="63">
        <f>データ!W6</f>
        <v>2020.95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1" t="s">
        <v>110</v>
      </c>
      <c r="BM66" s="82"/>
      <c r="BN66" s="82"/>
      <c r="BO66" s="82"/>
      <c r="BP66" s="82"/>
      <c r="BQ66" s="82"/>
      <c r="BR66" s="82"/>
      <c r="BS66" s="82"/>
      <c r="BT66" s="82"/>
      <c r="BU66" s="82"/>
      <c r="BV66" s="82"/>
      <c r="BW66" s="82"/>
      <c r="BX66" s="82"/>
      <c r="BY66" s="82"/>
      <c r="BZ66" s="83"/>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1"/>
      <c r="BM67" s="82"/>
      <c r="BN67" s="82"/>
      <c r="BO67" s="82"/>
      <c r="BP67" s="82"/>
      <c r="BQ67" s="82"/>
      <c r="BR67" s="82"/>
      <c r="BS67" s="82"/>
      <c r="BT67" s="82"/>
      <c r="BU67" s="82"/>
      <c r="BV67" s="82"/>
      <c r="BW67" s="82"/>
      <c r="BX67" s="82"/>
      <c r="BY67" s="82"/>
      <c r="BZ67" s="83"/>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1"/>
      <c r="BM68" s="82"/>
      <c r="BN68" s="82"/>
      <c r="BO68" s="82"/>
      <c r="BP68" s="82"/>
      <c r="BQ68" s="82"/>
      <c r="BR68" s="82"/>
      <c r="BS68" s="82"/>
      <c r="BT68" s="82"/>
      <c r="BU68" s="82"/>
      <c r="BV68" s="82"/>
      <c r="BW68" s="82"/>
      <c r="BX68" s="82"/>
      <c r="BY68" s="82"/>
      <c r="BZ68" s="83"/>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1"/>
      <c r="BM69" s="82"/>
      <c r="BN69" s="82"/>
      <c r="BO69" s="82"/>
      <c r="BP69" s="82"/>
      <c r="BQ69" s="82"/>
      <c r="BR69" s="82"/>
      <c r="BS69" s="82"/>
      <c r="BT69" s="82"/>
      <c r="BU69" s="82"/>
      <c r="BV69" s="82"/>
      <c r="BW69" s="82"/>
      <c r="BX69" s="82"/>
      <c r="BY69" s="82"/>
      <c r="BZ69" s="83"/>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1"/>
      <c r="BM70" s="82"/>
      <c r="BN70" s="82"/>
      <c r="BO70" s="82"/>
      <c r="BP70" s="82"/>
      <c r="BQ70" s="82"/>
      <c r="BR70" s="82"/>
      <c r="BS70" s="82"/>
      <c r="BT70" s="82"/>
      <c r="BU70" s="82"/>
      <c r="BV70" s="82"/>
      <c r="BW70" s="82"/>
      <c r="BX70" s="82"/>
      <c r="BY70" s="82"/>
      <c r="BZ70" s="83"/>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1"/>
      <c r="BM71" s="82"/>
      <c r="BN71" s="82"/>
      <c r="BO71" s="82"/>
      <c r="BP71" s="82"/>
      <c r="BQ71" s="82"/>
      <c r="BR71" s="82"/>
      <c r="BS71" s="82"/>
      <c r="BT71" s="82"/>
      <c r="BU71" s="82"/>
      <c r="BV71" s="82"/>
      <c r="BW71" s="82"/>
      <c r="BX71" s="82"/>
      <c r="BY71" s="82"/>
      <c r="BZ71" s="83"/>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1"/>
      <c r="BM72" s="82"/>
      <c r="BN72" s="82"/>
      <c r="BO72" s="82"/>
      <c r="BP72" s="82"/>
      <c r="BQ72" s="82"/>
      <c r="BR72" s="82"/>
      <c r="BS72" s="82"/>
      <c r="BT72" s="82"/>
      <c r="BU72" s="82"/>
      <c r="BV72" s="82"/>
      <c r="BW72" s="82"/>
      <c r="BX72" s="82"/>
      <c r="BY72" s="82"/>
      <c r="BZ72" s="83"/>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1"/>
      <c r="BM73" s="82"/>
      <c r="BN73" s="82"/>
      <c r="BO73" s="82"/>
      <c r="BP73" s="82"/>
      <c r="BQ73" s="82"/>
      <c r="BR73" s="82"/>
      <c r="BS73" s="82"/>
      <c r="BT73" s="82"/>
      <c r="BU73" s="82"/>
      <c r="BV73" s="82"/>
      <c r="BW73" s="82"/>
      <c r="BX73" s="82"/>
      <c r="BY73" s="82"/>
      <c r="BZ73" s="83"/>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1"/>
      <c r="BM74" s="82"/>
      <c r="BN74" s="82"/>
      <c r="BO74" s="82"/>
      <c r="BP74" s="82"/>
      <c r="BQ74" s="82"/>
      <c r="BR74" s="82"/>
      <c r="BS74" s="82"/>
      <c r="BT74" s="82"/>
      <c r="BU74" s="82"/>
      <c r="BV74" s="82"/>
      <c r="BW74" s="82"/>
      <c r="BX74" s="82"/>
      <c r="BY74" s="82"/>
      <c r="BZ74" s="83"/>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1"/>
      <c r="BM75" s="82"/>
      <c r="BN75" s="82"/>
      <c r="BO75" s="82"/>
      <c r="BP75" s="82"/>
      <c r="BQ75" s="82"/>
      <c r="BR75" s="82"/>
      <c r="BS75" s="82"/>
      <c r="BT75" s="82"/>
      <c r="BU75" s="82"/>
      <c r="BV75" s="82"/>
      <c r="BW75" s="82"/>
      <c r="BX75" s="82"/>
      <c r="BY75" s="82"/>
      <c r="BZ75" s="83"/>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1"/>
      <c r="BM76" s="82"/>
      <c r="BN76" s="82"/>
      <c r="BO76" s="82"/>
      <c r="BP76" s="82"/>
      <c r="BQ76" s="82"/>
      <c r="BR76" s="82"/>
      <c r="BS76" s="82"/>
      <c r="BT76" s="82"/>
      <c r="BU76" s="82"/>
      <c r="BV76" s="82"/>
      <c r="BW76" s="82"/>
      <c r="BX76" s="82"/>
      <c r="BY76" s="82"/>
      <c r="BZ76" s="83"/>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1"/>
      <c r="BM77" s="82"/>
      <c r="BN77" s="82"/>
      <c r="BO77" s="82"/>
      <c r="BP77" s="82"/>
      <c r="BQ77" s="82"/>
      <c r="BR77" s="82"/>
      <c r="BS77" s="82"/>
      <c r="BT77" s="82"/>
      <c r="BU77" s="82"/>
      <c r="BV77" s="82"/>
      <c r="BW77" s="82"/>
      <c r="BX77" s="82"/>
      <c r="BY77" s="82"/>
      <c r="BZ77" s="83"/>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1"/>
      <c r="BM78" s="82"/>
      <c r="BN78" s="82"/>
      <c r="BO78" s="82"/>
      <c r="BP78" s="82"/>
      <c r="BQ78" s="82"/>
      <c r="BR78" s="82"/>
      <c r="BS78" s="82"/>
      <c r="BT78" s="82"/>
      <c r="BU78" s="82"/>
      <c r="BV78" s="82"/>
      <c r="BW78" s="82"/>
      <c r="BX78" s="82"/>
      <c r="BY78" s="82"/>
      <c r="BZ78" s="83"/>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81"/>
      <c r="BM79" s="82"/>
      <c r="BN79" s="82"/>
      <c r="BO79" s="82"/>
      <c r="BP79" s="82"/>
      <c r="BQ79" s="82"/>
      <c r="BR79" s="82"/>
      <c r="BS79" s="82"/>
      <c r="BT79" s="82"/>
      <c r="BU79" s="82"/>
      <c r="BV79" s="82"/>
      <c r="BW79" s="82"/>
      <c r="BX79" s="82"/>
      <c r="BY79" s="82"/>
      <c r="BZ79" s="83"/>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81"/>
      <c r="BM80" s="82"/>
      <c r="BN80" s="82"/>
      <c r="BO80" s="82"/>
      <c r="BP80" s="82"/>
      <c r="BQ80" s="82"/>
      <c r="BR80" s="82"/>
      <c r="BS80" s="82"/>
      <c r="BT80" s="82"/>
      <c r="BU80" s="82"/>
      <c r="BV80" s="82"/>
      <c r="BW80" s="82"/>
      <c r="BX80" s="82"/>
      <c r="BY80" s="82"/>
      <c r="BZ80" s="83"/>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1"/>
      <c r="BM81" s="82"/>
      <c r="BN81" s="82"/>
      <c r="BO81" s="82"/>
      <c r="BP81" s="82"/>
      <c r="BQ81" s="82"/>
      <c r="BR81" s="82"/>
      <c r="BS81" s="82"/>
      <c r="BT81" s="82"/>
      <c r="BU81" s="82"/>
      <c r="BV81" s="82"/>
      <c r="BW81" s="82"/>
      <c r="BX81" s="82"/>
      <c r="BY81" s="82"/>
      <c r="BZ81" s="83"/>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4"/>
      <c r="BM82" s="85"/>
      <c r="BN82" s="85"/>
      <c r="BO82" s="85"/>
      <c r="BP82" s="85"/>
      <c r="BQ82" s="85"/>
      <c r="BR82" s="85"/>
      <c r="BS82" s="85"/>
      <c r="BT82" s="85"/>
      <c r="BU82" s="85"/>
      <c r="BV82" s="85"/>
      <c r="BW82" s="85"/>
      <c r="BX82" s="85"/>
      <c r="BY82" s="85"/>
      <c r="BZ82" s="86"/>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312037</v>
      </c>
      <c r="D6" s="31">
        <f t="shared" si="3"/>
        <v>47</v>
      </c>
      <c r="E6" s="31">
        <f t="shared" si="3"/>
        <v>17</v>
      </c>
      <c r="F6" s="31">
        <f t="shared" si="3"/>
        <v>4</v>
      </c>
      <c r="G6" s="31">
        <f t="shared" si="3"/>
        <v>0</v>
      </c>
      <c r="H6" s="31" t="str">
        <f t="shared" si="3"/>
        <v>鳥取県　倉吉市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4.3600000000000003</v>
      </c>
      <c r="P6" s="32">
        <f t="shared" si="3"/>
        <v>103.3</v>
      </c>
      <c r="Q6" s="32">
        <f t="shared" si="3"/>
        <v>3164</v>
      </c>
      <c r="R6" s="32">
        <f t="shared" si="3"/>
        <v>48889</v>
      </c>
      <c r="S6" s="32">
        <f t="shared" si="3"/>
        <v>272.06</v>
      </c>
      <c r="T6" s="32">
        <f t="shared" si="3"/>
        <v>179.7</v>
      </c>
      <c r="U6" s="32">
        <f t="shared" si="3"/>
        <v>2122</v>
      </c>
      <c r="V6" s="32">
        <f t="shared" si="3"/>
        <v>1.05</v>
      </c>
      <c r="W6" s="32">
        <f t="shared" si="3"/>
        <v>2020.95</v>
      </c>
      <c r="X6" s="33">
        <f>IF(X7="",NA(),X7)</f>
        <v>65.72</v>
      </c>
      <c r="Y6" s="33">
        <f t="shared" ref="Y6:AG6" si="4">IF(Y7="",NA(),Y7)</f>
        <v>68.53</v>
      </c>
      <c r="Z6" s="33">
        <f t="shared" si="4"/>
        <v>69.41</v>
      </c>
      <c r="AA6" s="33">
        <f t="shared" si="4"/>
        <v>69.14</v>
      </c>
      <c r="AB6" s="33">
        <f t="shared" si="4"/>
        <v>70.7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1244.53</v>
      </c>
      <c r="BF6" s="33">
        <f t="shared" ref="BF6:BN6" si="7">IF(BF7="",NA(),BF7)</f>
        <v>998.38</v>
      </c>
      <c r="BG6" s="33">
        <f t="shared" si="7"/>
        <v>1022.29</v>
      </c>
      <c r="BH6" s="33">
        <f t="shared" si="7"/>
        <v>1025.45</v>
      </c>
      <c r="BI6" s="33">
        <f t="shared" si="7"/>
        <v>942.64</v>
      </c>
      <c r="BJ6" s="33">
        <f t="shared" si="7"/>
        <v>1764.87</v>
      </c>
      <c r="BK6" s="33">
        <f t="shared" si="7"/>
        <v>1622.51</v>
      </c>
      <c r="BL6" s="33">
        <f t="shared" si="7"/>
        <v>1569.13</v>
      </c>
      <c r="BM6" s="33">
        <f t="shared" si="7"/>
        <v>1436</v>
      </c>
      <c r="BN6" s="33">
        <f t="shared" si="7"/>
        <v>1434.89</v>
      </c>
      <c r="BO6" s="32" t="str">
        <f>IF(BO7="","",IF(BO7="-","【-】","【"&amp;SUBSTITUTE(TEXT(BO7,"#,##0.00"),"-","△")&amp;"】"))</f>
        <v>【1,457.06】</v>
      </c>
      <c r="BP6" s="33">
        <f>IF(BP7="",NA(),BP7)</f>
        <v>83.88</v>
      </c>
      <c r="BQ6" s="33">
        <f t="shared" ref="BQ6:BY6" si="8">IF(BQ7="",NA(),BQ7)</f>
        <v>91.54</v>
      </c>
      <c r="BR6" s="33">
        <f t="shared" si="8"/>
        <v>91.02</v>
      </c>
      <c r="BS6" s="33">
        <f t="shared" si="8"/>
        <v>91.72</v>
      </c>
      <c r="BT6" s="33">
        <f t="shared" si="8"/>
        <v>92.05</v>
      </c>
      <c r="BU6" s="33">
        <f t="shared" si="8"/>
        <v>60.75</v>
      </c>
      <c r="BV6" s="33">
        <f t="shared" si="8"/>
        <v>62.83</v>
      </c>
      <c r="BW6" s="33">
        <f t="shared" si="8"/>
        <v>64.63</v>
      </c>
      <c r="BX6" s="33">
        <f t="shared" si="8"/>
        <v>66.56</v>
      </c>
      <c r="BY6" s="33">
        <f t="shared" si="8"/>
        <v>66.22</v>
      </c>
      <c r="BZ6" s="32" t="str">
        <f>IF(BZ7="","",IF(BZ7="-","【-】","【"&amp;SUBSTITUTE(TEXT(BZ7,"#,##0.00"),"-","△")&amp;"】"))</f>
        <v>【64.73】</v>
      </c>
      <c r="CA6" s="33">
        <f>IF(CA7="",NA(),CA7)</f>
        <v>227.98</v>
      </c>
      <c r="CB6" s="33">
        <f t="shared" ref="CB6:CJ6" si="9">IF(CB7="",NA(),CB7)</f>
        <v>215.21</v>
      </c>
      <c r="CC6" s="33">
        <f t="shared" si="9"/>
        <v>217.85</v>
      </c>
      <c r="CD6" s="33">
        <f t="shared" si="9"/>
        <v>220.85</v>
      </c>
      <c r="CE6" s="33">
        <f t="shared" si="9"/>
        <v>219.07</v>
      </c>
      <c r="CF6" s="33">
        <f t="shared" si="9"/>
        <v>256</v>
      </c>
      <c r="CG6" s="33">
        <f t="shared" si="9"/>
        <v>250.43</v>
      </c>
      <c r="CH6" s="33">
        <f t="shared" si="9"/>
        <v>245.75</v>
      </c>
      <c r="CI6" s="33">
        <f t="shared" si="9"/>
        <v>244.29</v>
      </c>
      <c r="CJ6" s="33">
        <f t="shared" si="9"/>
        <v>246.72</v>
      </c>
      <c r="CK6" s="32" t="str">
        <f>IF(CK7="","",IF(CK7="-","【-】","【"&amp;SUBSTITUTE(TEXT(CK7,"#,##0.00"),"-","△")&amp;"】"))</f>
        <v>【250.25】</v>
      </c>
      <c r="CL6" s="33" t="str">
        <f>IF(CL7="",NA(),CL7)</f>
        <v>-</v>
      </c>
      <c r="CM6" s="33" t="str">
        <f t="shared" ref="CM6:CU6" si="10">IF(CM7="",NA(),CM7)</f>
        <v>-</v>
      </c>
      <c r="CN6" s="33" t="str">
        <f t="shared" si="10"/>
        <v>-</v>
      </c>
      <c r="CO6" s="33" t="str">
        <f t="shared" si="10"/>
        <v>-</v>
      </c>
      <c r="CP6" s="33" t="str">
        <f t="shared" si="10"/>
        <v>-</v>
      </c>
      <c r="CQ6" s="33">
        <f t="shared" si="10"/>
        <v>41.59</v>
      </c>
      <c r="CR6" s="33">
        <f t="shared" si="10"/>
        <v>42.31</v>
      </c>
      <c r="CS6" s="33">
        <f t="shared" si="10"/>
        <v>43.65</v>
      </c>
      <c r="CT6" s="33">
        <f t="shared" si="10"/>
        <v>43.58</v>
      </c>
      <c r="CU6" s="33">
        <f t="shared" si="10"/>
        <v>41.35</v>
      </c>
      <c r="CV6" s="32" t="str">
        <f>IF(CV7="","",IF(CV7="-","【-】","【"&amp;SUBSTITUTE(TEXT(CV7,"#,##0.00"),"-","△")&amp;"】"))</f>
        <v>【40.31】</v>
      </c>
      <c r="CW6" s="33">
        <f>IF(CW7="",NA(),CW7)</f>
        <v>82.96</v>
      </c>
      <c r="CX6" s="33">
        <f t="shared" ref="CX6:DF6" si="11">IF(CX7="",NA(),CX7)</f>
        <v>82.12</v>
      </c>
      <c r="CY6" s="33">
        <f t="shared" si="11"/>
        <v>80.88</v>
      </c>
      <c r="CZ6" s="33">
        <f t="shared" si="11"/>
        <v>79.94</v>
      </c>
      <c r="DA6" s="33">
        <f t="shared" si="11"/>
        <v>76.81</v>
      </c>
      <c r="DB6" s="33">
        <f t="shared" si="11"/>
        <v>80.47</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4" s="34" customFormat="1">
      <c r="A7" s="26"/>
      <c r="B7" s="35">
        <v>2015</v>
      </c>
      <c r="C7" s="35">
        <v>312037</v>
      </c>
      <c r="D7" s="35">
        <v>47</v>
      </c>
      <c r="E7" s="35">
        <v>17</v>
      </c>
      <c r="F7" s="35">
        <v>4</v>
      </c>
      <c r="G7" s="35">
        <v>0</v>
      </c>
      <c r="H7" s="35" t="s">
        <v>96</v>
      </c>
      <c r="I7" s="35" t="s">
        <v>97</v>
      </c>
      <c r="J7" s="35" t="s">
        <v>98</v>
      </c>
      <c r="K7" s="35" t="s">
        <v>99</v>
      </c>
      <c r="L7" s="35" t="s">
        <v>100</v>
      </c>
      <c r="M7" s="36" t="s">
        <v>101</v>
      </c>
      <c r="N7" s="36" t="s">
        <v>102</v>
      </c>
      <c r="O7" s="36">
        <v>4.3600000000000003</v>
      </c>
      <c r="P7" s="36">
        <v>103.3</v>
      </c>
      <c r="Q7" s="36">
        <v>3164</v>
      </c>
      <c r="R7" s="36">
        <v>48889</v>
      </c>
      <c r="S7" s="36">
        <v>272.06</v>
      </c>
      <c r="T7" s="36">
        <v>179.7</v>
      </c>
      <c r="U7" s="36">
        <v>2122</v>
      </c>
      <c r="V7" s="36">
        <v>1.05</v>
      </c>
      <c r="W7" s="36">
        <v>2020.95</v>
      </c>
      <c r="X7" s="36">
        <v>65.72</v>
      </c>
      <c r="Y7" s="36">
        <v>68.53</v>
      </c>
      <c r="Z7" s="36">
        <v>69.41</v>
      </c>
      <c r="AA7" s="36">
        <v>69.14</v>
      </c>
      <c r="AB7" s="36">
        <v>70.7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1244.53</v>
      </c>
      <c r="BF7" s="36">
        <v>998.38</v>
      </c>
      <c r="BG7" s="36">
        <v>1022.29</v>
      </c>
      <c r="BH7" s="36">
        <v>1025.45</v>
      </c>
      <c r="BI7" s="36">
        <v>942.64</v>
      </c>
      <c r="BJ7" s="36">
        <v>1764.87</v>
      </c>
      <c r="BK7" s="36">
        <v>1622.51</v>
      </c>
      <c r="BL7" s="36">
        <v>1569.13</v>
      </c>
      <c r="BM7" s="36">
        <v>1436</v>
      </c>
      <c r="BN7" s="36">
        <v>1434.89</v>
      </c>
      <c r="BO7" s="36">
        <v>1457.06</v>
      </c>
      <c r="BP7" s="36">
        <v>83.88</v>
      </c>
      <c r="BQ7" s="36">
        <v>91.54</v>
      </c>
      <c r="BR7" s="36">
        <v>91.02</v>
      </c>
      <c r="BS7" s="36">
        <v>91.72</v>
      </c>
      <c r="BT7" s="36">
        <v>92.05</v>
      </c>
      <c r="BU7" s="36">
        <v>60.75</v>
      </c>
      <c r="BV7" s="36">
        <v>62.83</v>
      </c>
      <c r="BW7" s="36">
        <v>64.63</v>
      </c>
      <c r="BX7" s="36">
        <v>66.56</v>
      </c>
      <c r="BY7" s="36">
        <v>66.22</v>
      </c>
      <c r="BZ7" s="36">
        <v>64.73</v>
      </c>
      <c r="CA7" s="36">
        <v>227.98</v>
      </c>
      <c r="CB7" s="36">
        <v>215.21</v>
      </c>
      <c r="CC7" s="36">
        <v>217.85</v>
      </c>
      <c r="CD7" s="36">
        <v>220.85</v>
      </c>
      <c r="CE7" s="36">
        <v>219.07</v>
      </c>
      <c r="CF7" s="36">
        <v>256</v>
      </c>
      <c r="CG7" s="36">
        <v>250.43</v>
      </c>
      <c r="CH7" s="36">
        <v>245.75</v>
      </c>
      <c r="CI7" s="36">
        <v>244.29</v>
      </c>
      <c r="CJ7" s="36">
        <v>246.72</v>
      </c>
      <c r="CK7" s="36">
        <v>250.25</v>
      </c>
      <c r="CL7" s="36" t="s">
        <v>101</v>
      </c>
      <c r="CM7" s="36" t="s">
        <v>101</v>
      </c>
      <c r="CN7" s="36" t="s">
        <v>101</v>
      </c>
      <c r="CO7" s="36" t="s">
        <v>101</v>
      </c>
      <c r="CP7" s="36" t="s">
        <v>101</v>
      </c>
      <c r="CQ7" s="36">
        <v>41.59</v>
      </c>
      <c r="CR7" s="36">
        <v>42.31</v>
      </c>
      <c r="CS7" s="36">
        <v>43.65</v>
      </c>
      <c r="CT7" s="36">
        <v>43.58</v>
      </c>
      <c r="CU7" s="36">
        <v>41.35</v>
      </c>
      <c r="CV7" s="36">
        <v>40.31</v>
      </c>
      <c r="CW7" s="36">
        <v>82.96</v>
      </c>
      <c r="CX7" s="36">
        <v>82.12</v>
      </c>
      <c r="CY7" s="36">
        <v>80.88</v>
      </c>
      <c r="CZ7" s="36">
        <v>79.94</v>
      </c>
      <c r="DA7" s="36">
        <v>76.81</v>
      </c>
      <c r="DB7" s="36">
        <v>80.47</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0.11</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kawafukuaya</cp:lastModifiedBy>
  <dcterms:created xsi:type="dcterms:W3CDTF">2017-02-08T03:03:14Z</dcterms:created>
  <dcterms:modified xsi:type="dcterms:W3CDTF">2017-02-14T14:34:22Z</dcterms:modified>
  <cp:category/>
</cp:coreProperties>
</file>