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1932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LR18" i="5"/>
  <c r="KE18" i="5"/>
  <c r="KD18" i="5"/>
  <c r="KC18" i="5"/>
  <c r="KB18" i="5"/>
  <c r="KA18" i="5"/>
  <c r="JT18" i="5"/>
  <c r="IF18" i="5"/>
  <c r="IE18" i="5"/>
  <c r="ID18" i="5"/>
  <c r="IC18" i="5"/>
  <c r="IB18" i="5"/>
  <c r="HT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D12" i="5"/>
  <c r="MC12" i="5"/>
  <c r="MB12" i="5"/>
  <c r="MA12" i="5"/>
  <c r="LZ12" i="5"/>
  <c r="LS12" i="5"/>
  <c r="LF12" i="5"/>
  <c r="KE12" i="5"/>
  <c r="KD12" i="5"/>
  <c r="KC12" i="5"/>
  <c r="KB12" i="5"/>
  <c r="KA12" i="5"/>
  <c r="JS12" i="5"/>
  <c r="JA12" i="5"/>
  <c r="IF12" i="5"/>
  <c r="IE12" i="5"/>
  <c r="ID12" i="5"/>
  <c r="IC12" i="5"/>
  <c r="IB12" i="5"/>
  <c r="HU12" i="5"/>
  <c r="HH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5" i="4" s="1"/>
  <c r="O6" i="5"/>
  <c r="N6" i="5"/>
  <c r="F5" i="4" s="1"/>
  <c r="M6" i="5"/>
  <c r="L6" i="5"/>
  <c r="FS8" i="5" s="1"/>
  <c r="K6" i="5"/>
  <c r="J6" i="5"/>
  <c r="F3" i="4" s="1"/>
  <c r="I6" i="5"/>
  <c r="H6" i="5"/>
  <c r="B1" i="4" s="1"/>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J5" i="4"/>
  <c r="B5" i="4"/>
  <c r="J3" i="4"/>
  <c r="B3" i="4"/>
  <c r="MC16" i="5" l="1"/>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LS16" i="5"/>
  <c r="IO16" i="5"/>
  <c r="GP16" i="5"/>
  <c r="FB16" i="5"/>
  <c r="DM16" i="5"/>
  <c r="BW16" i="5"/>
  <c r="MM10" i="5"/>
  <c r="KY10" i="5"/>
  <c r="JJ10" i="5"/>
  <c r="HU10" i="5"/>
  <c r="GF10" i="5"/>
  <c r="FV16" i="5"/>
  <c r="CR16" i="5"/>
  <c r="KD10" i="5"/>
  <c r="HA10" i="5"/>
  <c r="EQ10" i="5"/>
  <c r="DW10" i="5"/>
  <c r="DC10" i="5"/>
  <c r="CH10" i="5"/>
  <c r="BL10" i="5"/>
  <c r="KD16" i="5"/>
  <c r="EG16" i="5"/>
  <c r="BA16" i="5"/>
  <c r="LS10" i="5"/>
  <c r="IO10" i="5"/>
  <c r="FL10" i="5"/>
  <c r="FB10" i="5"/>
  <c r="EG10" i="5"/>
  <c r="DM10" i="5"/>
  <c r="CR10" i="5"/>
  <c r="BW10" i="5"/>
  <c r="BA10" i="5"/>
  <c r="L11" i="4"/>
  <c r="FW18" i="5"/>
  <c r="FU18" i="5"/>
  <c r="FS18" i="5"/>
  <c r="FT18" i="5"/>
  <c r="FV12" i="5"/>
  <c r="FT12" i="5"/>
  <c r="FW12" i="5"/>
  <c r="FS12" i="5"/>
  <c r="FV18" i="5"/>
  <c r="FU12" i="5"/>
  <c r="GM8" i="5"/>
  <c r="IO18" i="5"/>
  <c r="IM18" i="5"/>
  <c r="IP18" i="5"/>
  <c r="IL18" i="5"/>
  <c r="IP12" i="5"/>
  <c r="IN12" i="5"/>
  <c r="IL12" i="5"/>
  <c r="IO12" i="5"/>
  <c r="KO18" i="5"/>
  <c r="KM18" i="5"/>
  <c r="KK18" i="5"/>
  <c r="KN18" i="5"/>
  <c r="KN12" i="5"/>
  <c r="KL12" i="5"/>
  <c r="KO12" i="5"/>
  <c r="KK12" i="5"/>
  <c r="MM18" i="5"/>
  <c r="MK18" i="5"/>
  <c r="MN18" i="5"/>
  <c r="MJ18" i="5"/>
  <c r="MN12" i="5"/>
  <c r="ML12" i="5"/>
  <c r="MJ12" i="5"/>
  <c r="MM12" i="5"/>
  <c r="B10" i="5"/>
  <c r="D10" i="5"/>
  <c r="F10" i="5"/>
  <c r="IM12" i="5"/>
  <c r="KM12" i="5"/>
  <c r="MK12" i="5"/>
  <c r="IN18" i="5"/>
  <c r="KL18" i="5"/>
  <c r="ML18" i="5"/>
  <c r="N3" i="4"/>
  <c r="EY8" i="5"/>
  <c r="FI8" i="5"/>
  <c r="HA18" i="5"/>
  <c r="GY18" i="5"/>
  <c r="GZ18" i="5"/>
  <c r="HB12" i="5"/>
  <c r="GZ12" i="5"/>
  <c r="GX12" i="5"/>
  <c r="GX18" i="5"/>
  <c r="HA12" i="5"/>
  <c r="HL18" i="5"/>
  <c r="HJ18" i="5"/>
  <c r="HH18" i="5"/>
  <c r="HI18" i="5"/>
  <c r="HK12" i="5"/>
  <c r="HI12" i="5"/>
  <c r="HK18" i="5"/>
  <c r="HJ12" i="5"/>
  <c r="HU18" i="5"/>
  <c r="HS18" i="5"/>
  <c r="HV18" i="5"/>
  <c r="HR18" i="5"/>
  <c r="HV12" i="5"/>
  <c r="HT12" i="5"/>
  <c r="HR12" i="5"/>
  <c r="HS12" i="5"/>
  <c r="JA18" i="5"/>
  <c r="IY18" i="5"/>
  <c r="IW18" i="5"/>
  <c r="IZ18" i="5"/>
  <c r="IZ12" i="5"/>
  <c r="IX12" i="5"/>
  <c r="IX18" i="5"/>
  <c r="IY12" i="5"/>
  <c r="JJ18" i="5"/>
  <c r="JH18" i="5"/>
  <c r="JI18" i="5"/>
  <c r="JK12" i="5"/>
  <c r="JI12" i="5"/>
  <c r="JG12" i="5"/>
  <c r="JK18" i="5"/>
  <c r="JH12" i="5"/>
  <c r="JU18" i="5"/>
  <c r="JS18" i="5"/>
  <c r="JQ18" i="5"/>
  <c r="JR18" i="5"/>
  <c r="JT12" i="5"/>
  <c r="JR12" i="5"/>
  <c r="JU12" i="5"/>
  <c r="JQ12" i="5"/>
  <c r="KY18" i="5"/>
  <c r="KW18" i="5"/>
  <c r="KX18" i="5"/>
  <c r="KZ12" i="5"/>
  <c r="KX12" i="5"/>
  <c r="KV12" i="5"/>
  <c r="KV18" i="5"/>
  <c r="KY12" i="5"/>
  <c r="LJ18" i="5"/>
  <c r="LH18" i="5"/>
  <c r="LF18" i="5"/>
  <c r="LG18" i="5"/>
  <c r="LI12" i="5"/>
  <c r="LG12" i="5"/>
  <c r="LI18" i="5"/>
  <c r="LH12" i="5"/>
  <c r="LS18" i="5"/>
  <c r="LQ18" i="5"/>
  <c r="LT18" i="5"/>
  <c r="LP18" i="5"/>
  <c r="LT12" i="5"/>
  <c r="LR12" i="5"/>
  <c r="LP12" i="5"/>
  <c r="LQ12" i="5"/>
  <c r="C10" i="5"/>
  <c r="GY12" i="5"/>
  <c r="HL12" i="5"/>
  <c r="IW12" i="5"/>
  <c r="JJ12" i="5"/>
  <c r="KW12" i="5"/>
  <c r="LJ12" i="5"/>
  <c r="HB18" i="5"/>
  <c r="JG18" i="5"/>
  <c r="KZ18" i="5"/>
  <c r="FL18" i="5" l="1"/>
  <c r="FJ18" i="5"/>
  <c r="FK18" i="5"/>
  <c r="FM12" i="5"/>
  <c r="FK12" i="5"/>
  <c r="FI12" i="5"/>
  <c r="FM18" i="5"/>
  <c r="FJ12" i="5"/>
  <c r="FI18" i="5"/>
  <c r="FL12" i="5"/>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KM16" i="5"/>
  <c r="HJ16" i="5"/>
  <c r="GZ16" i="5"/>
  <c r="FK16" i="5"/>
  <c r="DV16" i="5"/>
  <c r="CG16" i="5"/>
  <c r="LH10" i="5"/>
  <c r="JS10" i="5"/>
  <c r="ID10" i="5"/>
  <c r="GO10" i="5"/>
  <c r="FA10" i="5"/>
  <c r="MB16" i="5"/>
  <c r="EP16" i="5"/>
  <c r="BK16" i="5"/>
  <c r="MB10" i="5"/>
  <c r="IY10" i="5"/>
  <c r="FU10" i="5"/>
  <c r="EF10" i="5"/>
  <c r="DL10" i="5"/>
  <c r="CQ10" i="5"/>
  <c r="BV10" i="5"/>
  <c r="AZ10" i="5"/>
  <c r="J11" i="4"/>
  <c r="IY16" i="5"/>
  <c r="GE16" i="5"/>
  <c r="DB16" i="5"/>
  <c r="KM10" i="5"/>
  <c r="HJ10" i="5"/>
  <c r="EP10" i="5"/>
  <c r="DV10" i="5"/>
  <c r="DB10" i="5"/>
  <c r="CG10" i="5"/>
  <c r="BK10" i="5"/>
  <c r="GQ18" i="5"/>
  <c r="GO18" i="5"/>
  <c r="GM18" i="5"/>
  <c r="GP18" i="5"/>
  <c r="GP12" i="5"/>
  <c r="GN12" i="5"/>
  <c r="GQ12" i="5"/>
  <c r="GM12" i="5"/>
  <c r="GN18" i="5"/>
  <c r="GO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K16" i="5"/>
  <c r="JH16" i="5"/>
  <c r="FT16" i="5"/>
  <c r="EE16" i="5"/>
  <c r="CP16" i="5"/>
  <c r="AY16" i="5"/>
  <c r="LQ10" i="5"/>
  <c r="KB10" i="5"/>
  <c r="IM10" i="5"/>
  <c r="GY10" i="5"/>
  <c r="FJ10" i="5"/>
  <c r="KW16" i="5"/>
  <c r="GN16" i="5"/>
  <c r="DK16" i="5"/>
  <c r="KW10" i="5"/>
  <c r="HS10" i="5"/>
  <c r="EZ10" i="5"/>
  <c r="EO10" i="5"/>
  <c r="DU10" i="5"/>
  <c r="DA10" i="5"/>
  <c r="CF10" i="5"/>
  <c r="BJ10" i="5"/>
  <c r="HS16" i="5"/>
  <c r="EZ16" i="5"/>
  <c r="BU16" i="5"/>
  <c r="MK10" i="5"/>
  <c r="JH10" i="5"/>
  <c r="GD10" i="5"/>
  <c r="EE10" i="5"/>
  <c r="DK10" i="5"/>
  <c r="CP10" i="5"/>
  <c r="BU10" i="5"/>
  <c r="AY10" i="5"/>
  <c r="H11" i="4"/>
  <c r="FC18" i="5"/>
  <c r="FA18" i="5"/>
  <c r="EY18" i="5"/>
  <c r="FB18" i="5"/>
  <c r="FB12" i="5"/>
  <c r="EZ12" i="5"/>
  <c r="EZ18" i="5"/>
  <c r="FA12" i="5"/>
  <c r="EY12" i="5"/>
  <c r="FC12" i="5"/>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JU16" i="5"/>
  <c r="GG16" i="5"/>
  <c r="ER16" i="5"/>
  <c r="DD16" i="5"/>
  <c r="BM16" i="5"/>
  <c r="MD10" i="5"/>
  <c r="KO10" i="5"/>
  <c r="JA10" i="5"/>
  <c r="HL10" i="5"/>
  <c r="FW10" i="5"/>
  <c r="FC10" i="5"/>
  <c r="IF16" i="5"/>
  <c r="HB16" i="5"/>
  <c r="DX16" i="5"/>
  <c r="LJ10" i="5"/>
  <c r="IF10" i="5"/>
  <c r="EH10" i="5"/>
  <c r="DN10" i="5"/>
  <c r="CS10" i="5"/>
  <c r="BX10" i="5"/>
  <c r="BB10" i="5"/>
  <c r="N11" i="4"/>
  <c r="LJ16" i="5"/>
  <c r="FM16" i="5"/>
  <c r="CI16" i="5"/>
  <c r="JU10" i="5"/>
  <c r="GQ10" i="5"/>
  <c r="ER10" i="5"/>
  <c r="DX10" i="5"/>
  <c r="DD10" i="5"/>
  <c r="CI10" i="5"/>
  <c r="BM10" i="5"/>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LF16" i="5"/>
  <c r="IB16" i="5"/>
  <c r="GC16" i="5"/>
  <c r="EN16" i="5"/>
  <c r="CZ16" i="5"/>
  <c r="BI16" i="5"/>
  <c r="LZ10" i="5"/>
  <c r="KK10" i="5"/>
  <c r="IW10" i="5"/>
  <c r="HH10" i="5"/>
  <c r="FS10" i="5"/>
  <c r="EY10" i="5"/>
  <c r="JQ16" i="5"/>
  <c r="FI16" i="5"/>
  <c r="CE16" i="5"/>
  <c r="JQ10" i="5"/>
  <c r="GM10" i="5"/>
  <c r="FI10" i="5"/>
  <c r="ED10" i="5"/>
  <c r="DJ10" i="5"/>
  <c r="CO10" i="5"/>
  <c r="BT10" i="5"/>
  <c r="AX10" i="5"/>
  <c r="F11" i="4"/>
  <c r="GX16" i="5"/>
  <c r="DT16" i="5"/>
  <c r="LF10" i="5"/>
  <c r="IB10" i="5"/>
  <c r="EN10" i="5"/>
  <c r="DT10" i="5"/>
  <c r="CZ10" i="5"/>
  <c r="CE10" i="5"/>
  <c r="BI10" i="5"/>
</calcChain>
</file>

<file path=xl/sharedStrings.xml><?xml version="1.0" encoding="utf-8"?>
<sst xmlns="http://schemas.openxmlformats.org/spreadsheetml/2006/main" count="966" uniqueCount="178">
  <si>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</si>
  <si>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</si>
  <si>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</si>
  <si>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</si>
  <si>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</si>
  <si>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</si>
  <si>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</si>
  <si>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</si>
  <si>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剰余金19,919千円
積立金の名称　：　鳥取市電気事業基金積立金　 　19,371千円
積立金の目的　：　電気事業を円滑に実施するため
※　残りの剰余金は翌年度へ繰越</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</si>
  <si>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</si>
  <si>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</si>
  <si>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</si>
  <si>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</si>
  <si>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</si>
  <si>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</si>
  <si>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</si>
  <si>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</si>
  <si>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</si>
  <si>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</si>
  <si>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</si>
  <si>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</si>
  <si>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</si>
  <si>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</si>
  <si>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</si>
  <si>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</si>
  <si>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</si>
  <si>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</si>
  <si>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</si>
  <si>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</si>
  <si>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</si>
  <si>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</si>
  <si>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</si>
  <si>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</si>
  <si>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</si>
  <si>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</si>
  <si>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</si>
  <si>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</si>
  <si>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</si>
  <si>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</si>
  <si>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</si>
  <si>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</si>
  <si>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</si>
  <si>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</si>
  <si>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</si>
  <si>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</si>
  <si>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</si>
  <si>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</si>
  <si>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</si>
  <si>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</si>
  <si>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</si>
  <si>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</si>
  <si>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</si>
  <si>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</si>
  <si>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</si>
  <si>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</si>
  <si>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</si>
  <si>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</si>
  <si>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</si>
  <si>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</si>
  <si>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</si>
  <si>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</si>
  <si>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</si>
  <si>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</si>
  <si>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</si>
  <si>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</si>
  <si>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</si>
  <si>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</si>
  <si>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</si>
  <si>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</si>
  <si>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</si>
  <si>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</si>
  <si>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</si>
  <si>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</si>
  <si>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</si>
  <si>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</si>
  <si>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</si>
  <si>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</si>
  <si>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</si>
  <si>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</si>
  <si>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</si>
  <si>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</si>
  <si>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</si>
  <si>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</si>
  <si>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</si>
  <si>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</si>
  <si>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</si>
  <si>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</si>
  <si>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</si>
  <si>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</si>
  <si>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</si>
  <si>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</si>
  <si>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</si>
  <si>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</si>
  <si>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</si>
  <si>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</si>
  <si>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</si>
  <si>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</si>
  <si>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</si>
  <si>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</si>
  <si>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</si>
  <si>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</si>
  <si>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</si>
  <si>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</si>
  <si>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</si>
  <si>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</si>
  <si>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</si>
  <si>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</si>
  <si>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</si>
  <si>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</si>
  <si>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</si>
  <si>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</si>
  <si>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</si>
  <si>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</si>
  <si>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</si>
  <si>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</si>
  <si>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312011</t>
  </si>
  <si>
    <t>47</t>
  </si>
  <si>
    <t>04</t>
  </si>
  <si>
    <t>0</t>
  </si>
  <si>
    <t>000</t>
  </si>
  <si>
    <t>鳥取県　鳥取市</t>
  </si>
  <si>
    <t>法非適用</t>
  </si>
  <si>
    <t>電気事業</t>
  </si>
  <si>
    <t>該当数値なし</t>
  </si>
  <si>
    <t>-</t>
  </si>
  <si>
    <t>平成46年3月31日　鳥取市青谷町いかり原太陽光発電所</t>
  </si>
  <si>
    <t>無</t>
  </si>
  <si>
    <t>株式会社とっとり市民電力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</si>
  <si>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</si>
  <si>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</si>
  <si>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</si>
  <si>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</si>
  <si>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</si>
  <si>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</si>
  <si>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</si>
  <si>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</si>
  <si>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</si>
  <si>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</si>
  <si>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</si>
  <si>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</si>
  <si>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</si>
  <si>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</si>
  <si>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</si>
  <si>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</si>
  <si>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</si>
  <si>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</si>
  <si>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</si>
  <si>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</si>
  <si>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</si>
  <si>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</si>
  <si>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</si>
  <si>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</si>
  <si>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</si>
  <si>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</si>
  <si>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</si>
  <si>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</si>
  <si>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</si>
  <si>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</si>
  <si>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</si>
  <si>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</si>
  <si>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</si>
  <si>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</si>
  <si>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</si>
  <si>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</si>
  <si>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</si>
  <si>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</si>
  <si>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</si>
  <si>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</si>
  <si>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</si>
  <si>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</si>
  <si>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</si>
  <si>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</si>
  <si>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</si>
  <si>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</si>
  <si>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設備利用率・・・全国平均値には及ばないものの、平成26年度と平成27年度を比較すると上昇傾向にあり、施設の効率的な運用が行えている。
修繕費比率・・・全国平均値より高く、経年上昇している。しかしながら、計画的な維持管理方針に基づくものであり、平成28年度には数値の減少が想定される。
企業債残高対料金収入比率・・・平成25年度に事業開始したが、企業債の償還については据置を行っており、企業債残高が多いため、全国平均値より高くなっている。料金収入が増加しているため、比率は減少傾向であり、設備建設当初からの計画に基づく範囲内であり、将来の償還財源の確保等の経営改善に向けた取り組みを継続していく。
FIT収入比率・・・FIT収入に依存しており、固定価格買取制度の調達期間終了後の収入減少リスクがあるため、終了予定の平成45年度に向けてリスク対応の検討を進める。
</t>
    <rPh sb="1" eb="3">
      <t>セツビ</t>
    </rPh>
    <rPh sb="3" eb="6">
      <t>リヨウリツ</t>
    </rPh>
    <rPh sb="9" eb="11">
      <t>ゼンコク</t>
    </rPh>
    <rPh sb="11" eb="14">
      <t>ヘイキンチ</t>
    </rPh>
    <rPh sb="16" eb="17">
      <t>オヨ</t>
    </rPh>
    <rPh sb="24" eb="26">
      <t>ヘイセイ</t>
    </rPh>
    <rPh sb="28" eb="29">
      <t>ネン</t>
    </rPh>
    <rPh sb="29" eb="30">
      <t>ド</t>
    </rPh>
    <rPh sb="31" eb="33">
      <t>ヘイセイ</t>
    </rPh>
    <rPh sb="35" eb="36">
      <t>ネン</t>
    </rPh>
    <rPh sb="36" eb="37">
      <t>ド</t>
    </rPh>
    <rPh sb="38" eb="40">
      <t>ヒカク</t>
    </rPh>
    <rPh sb="45" eb="47">
      <t>ケイコウ</t>
    </rPh>
    <rPh sb="69" eb="71">
      <t>シュウゼン</t>
    </rPh>
    <rPh sb="71" eb="72">
      <t>ヒ</t>
    </rPh>
    <rPh sb="72" eb="74">
      <t>ヒリツ</t>
    </rPh>
    <rPh sb="77" eb="79">
      <t>ゼンコク</t>
    </rPh>
    <rPh sb="79" eb="81">
      <t>ヘイキン</t>
    </rPh>
    <rPh sb="81" eb="82">
      <t>チ</t>
    </rPh>
    <rPh sb="84" eb="85">
      <t>タカ</t>
    </rPh>
    <rPh sb="87" eb="89">
      <t>ケイネン</t>
    </rPh>
    <rPh sb="89" eb="91">
      <t>ジョウショウ</t>
    </rPh>
    <rPh sb="103" eb="106">
      <t>ケイカクテキ</t>
    </rPh>
    <rPh sb="107" eb="109">
      <t>イジ</t>
    </rPh>
    <rPh sb="109" eb="111">
      <t>カンリ</t>
    </rPh>
    <rPh sb="111" eb="113">
      <t>ホウシン</t>
    </rPh>
    <rPh sb="114" eb="115">
      <t>モト</t>
    </rPh>
    <rPh sb="123" eb="125">
      <t>ヘイセイ</t>
    </rPh>
    <rPh sb="127" eb="129">
      <t>ネンド</t>
    </rPh>
    <rPh sb="131" eb="133">
      <t>スウチ</t>
    </rPh>
    <rPh sb="134" eb="136">
      <t>ゲンショウ</t>
    </rPh>
    <rPh sb="137" eb="139">
      <t>ソウテイ</t>
    </rPh>
    <rPh sb="145" eb="147">
      <t>キギョウ</t>
    </rPh>
    <rPh sb="147" eb="148">
      <t>サイ</t>
    </rPh>
    <rPh sb="148" eb="150">
      <t>ザンダカ</t>
    </rPh>
    <rPh sb="150" eb="151">
      <t>タイ</t>
    </rPh>
    <rPh sb="151" eb="153">
      <t>リョウキン</t>
    </rPh>
    <rPh sb="153" eb="155">
      <t>シュウニュウ</t>
    </rPh>
    <rPh sb="155" eb="157">
      <t>ヒリツ</t>
    </rPh>
    <rPh sb="160" eb="162">
      <t>ヘイセイ</t>
    </rPh>
    <rPh sb="164" eb="166">
      <t>ネンド</t>
    </rPh>
    <rPh sb="167" eb="169">
      <t>ジギョウ</t>
    </rPh>
    <rPh sb="169" eb="171">
      <t>カイシ</t>
    </rPh>
    <rPh sb="175" eb="177">
      <t>キギョウ</t>
    </rPh>
    <rPh sb="177" eb="178">
      <t>サイ</t>
    </rPh>
    <rPh sb="179" eb="181">
      <t>ショウカン</t>
    </rPh>
    <rPh sb="186" eb="188">
      <t>スエオキ</t>
    </rPh>
    <rPh sb="189" eb="190">
      <t>オコナ</t>
    </rPh>
    <rPh sb="195" eb="197">
      <t>キギョウ</t>
    </rPh>
    <rPh sb="197" eb="198">
      <t>サイ</t>
    </rPh>
    <rPh sb="198" eb="200">
      <t>ザンダカ</t>
    </rPh>
    <rPh sb="201" eb="202">
      <t>オオ</t>
    </rPh>
    <rPh sb="206" eb="208">
      <t>ゼンコク</t>
    </rPh>
    <rPh sb="208" eb="210">
      <t>ヘイキン</t>
    </rPh>
    <rPh sb="210" eb="211">
      <t>チ</t>
    </rPh>
    <rPh sb="213" eb="214">
      <t>タカ</t>
    </rPh>
    <rPh sb="221" eb="223">
      <t>リョウキン</t>
    </rPh>
    <rPh sb="223" eb="225">
      <t>シュウニュウ</t>
    </rPh>
    <rPh sb="226" eb="228">
      <t>ゾウカ</t>
    </rPh>
    <rPh sb="235" eb="237">
      <t>ヒリツ</t>
    </rPh>
    <rPh sb="238" eb="240">
      <t>ゲンショウ</t>
    </rPh>
    <rPh sb="240" eb="242">
      <t>ケイコウ</t>
    </rPh>
    <rPh sb="246" eb="248">
      <t>セツビ</t>
    </rPh>
    <rPh sb="248" eb="250">
      <t>ケンセツ</t>
    </rPh>
    <rPh sb="250" eb="252">
      <t>トウショ</t>
    </rPh>
    <rPh sb="255" eb="257">
      <t>ケイカク</t>
    </rPh>
    <rPh sb="258" eb="259">
      <t>モト</t>
    </rPh>
    <rPh sb="261" eb="264">
      <t>ハンイナイ</t>
    </rPh>
    <rPh sb="268" eb="270">
      <t>ショウライ</t>
    </rPh>
    <rPh sb="271" eb="273">
      <t>ショウカン</t>
    </rPh>
    <rPh sb="273" eb="275">
      <t>ザイゲン</t>
    </rPh>
    <rPh sb="276" eb="278">
      <t>カクホ</t>
    </rPh>
    <rPh sb="278" eb="279">
      <t>トウ</t>
    </rPh>
    <rPh sb="280" eb="282">
      <t>ケイエイ</t>
    </rPh>
    <rPh sb="282" eb="284">
      <t>カイゼン</t>
    </rPh>
    <rPh sb="285" eb="286">
      <t>ム</t>
    </rPh>
    <rPh sb="288" eb="289">
      <t>ト</t>
    </rPh>
    <rPh sb="290" eb="291">
      <t>ク</t>
    </rPh>
    <rPh sb="293" eb="295">
      <t>ケイゾク</t>
    </rPh>
    <rPh sb="305" eb="307">
      <t>シュウニュウ</t>
    </rPh>
    <rPh sb="307" eb="309">
      <t>ヒリツ</t>
    </rPh>
    <rPh sb="315" eb="317">
      <t>シュウニュウ</t>
    </rPh>
    <rPh sb="318" eb="320">
      <t>イゾン</t>
    </rPh>
    <rPh sb="325" eb="327">
      <t>コテイ</t>
    </rPh>
    <rPh sb="327" eb="329">
      <t>カカク</t>
    </rPh>
    <rPh sb="329" eb="330">
      <t>カ</t>
    </rPh>
    <rPh sb="330" eb="331">
      <t>ト</t>
    </rPh>
    <rPh sb="331" eb="333">
      <t>セイド</t>
    </rPh>
    <rPh sb="334" eb="336">
      <t>チョウタツ</t>
    </rPh>
    <rPh sb="336" eb="338">
      <t>キカン</t>
    </rPh>
    <rPh sb="338" eb="341">
      <t>シュウリョウゴ</t>
    </rPh>
    <rPh sb="342" eb="344">
      <t>シュウニュウ</t>
    </rPh>
    <rPh sb="344" eb="346">
      <t>ゲンショウ</t>
    </rPh>
    <rPh sb="355" eb="357">
      <t>シュウリョウ</t>
    </rPh>
    <rPh sb="357" eb="359">
      <t>ヨテイ</t>
    </rPh>
    <rPh sb="360" eb="362">
      <t>ヘイセイ</t>
    </rPh>
    <rPh sb="364" eb="366">
      <t>ネンド</t>
    </rPh>
    <rPh sb="367" eb="368">
      <t>ム</t>
    </rPh>
    <rPh sb="373" eb="375">
      <t>タイオウ</t>
    </rPh>
    <rPh sb="376" eb="378">
      <t>ケントウ</t>
    </rPh>
    <rPh sb="379" eb="380">
      <t>スス</t>
    </rPh>
    <phoneticPr fontId="3"/>
  </si>
  <si>
    <t xml:space="preserve">
収益的収支比率・・・平成25年度に事業を開始。平成26年度は売電収入を得るとともに、前年度の多額の設備投資に伴う消費税還付があり、一時的に総収入が増加している。平成27年度以降は、当初想定の範囲内の営業収益を得、経営指標の収益収支比率100％以上を確保できる見込みで、安定した経営が可能である。
営業収支比率・・・平成27年度から消費税の支払いが発生し、営業費用が増加したことにより、営業収支比率は下落しているが、営業収益は堅調であり、平成27年度以降も当初想定の範囲内の営業収益を得、経営指標の営業収支比率100％以上を確保できる見込みであり、更新投資等に充てる財源として基金積立も行っている。
供給原価・・・年間発電電力量も伸びており、供給原価は微減となっている。全国平均値より低水準であり、今後も維持管理費等の削減に努めていく。
EBITDA・・・平成25年度の事業開始で多額の設備投資があったため、平成26年度は消費税還付による収入があったが、平成27年度は消費税納付が始まったことで、総収益は減少し、総費用が増加している。これにより、EBITDAも下落しているが、平成27年度以降は特殊事情の発生はなく、安定した収益が確保できる見込みである。</t>
    <rPh sb="1" eb="4">
      <t>シュウエキテキ</t>
    </rPh>
    <rPh sb="4" eb="6">
      <t>シュウシ</t>
    </rPh>
    <rPh sb="6" eb="8">
      <t>ヒリツ</t>
    </rPh>
    <rPh sb="11" eb="13">
      <t>ヘイセイ</t>
    </rPh>
    <rPh sb="15" eb="17">
      <t>ネンド</t>
    </rPh>
    <rPh sb="18" eb="20">
      <t>ジギョウ</t>
    </rPh>
    <rPh sb="21" eb="23">
      <t>カイシ</t>
    </rPh>
    <rPh sb="24" eb="26">
      <t>ヘイセイ</t>
    </rPh>
    <rPh sb="28" eb="30">
      <t>ネンド</t>
    </rPh>
    <rPh sb="55" eb="56">
      <t>トモナ</t>
    </rPh>
    <rPh sb="57" eb="60">
      <t>ショウヒゼイ</t>
    </rPh>
    <rPh sb="60" eb="62">
      <t>カンプ</t>
    </rPh>
    <rPh sb="66" eb="69">
      <t>イチジテキ</t>
    </rPh>
    <rPh sb="70" eb="73">
      <t>ソウシュウニュウ</t>
    </rPh>
    <rPh sb="74" eb="76">
      <t>ゾウカ</t>
    </rPh>
    <rPh sb="81" eb="83">
      <t>ヘイセイ</t>
    </rPh>
    <rPh sb="85" eb="87">
      <t>ネンド</t>
    </rPh>
    <rPh sb="87" eb="89">
      <t>イコウ</t>
    </rPh>
    <rPh sb="91" eb="93">
      <t>トウショ</t>
    </rPh>
    <rPh sb="93" eb="95">
      <t>ソウテイ</t>
    </rPh>
    <rPh sb="96" eb="99">
      <t>ハンイナイ</t>
    </rPh>
    <rPh sb="100" eb="102">
      <t>エイギョウ</t>
    </rPh>
    <rPh sb="102" eb="104">
      <t>シュウエキ</t>
    </rPh>
    <rPh sb="105" eb="106">
      <t>エ</t>
    </rPh>
    <rPh sb="107" eb="109">
      <t>ケイエイ</t>
    </rPh>
    <rPh sb="109" eb="111">
      <t>シヒョウ</t>
    </rPh>
    <rPh sb="112" eb="114">
      <t>シュウエキ</t>
    </rPh>
    <rPh sb="114" eb="116">
      <t>シュウシ</t>
    </rPh>
    <rPh sb="116" eb="118">
      <t>ヒリツ</t>
    </rPh>
    <rPh sb="122" eb="124">
      <t>イジョウ</t>
    </rPh>
    <rPh sb="125" eb="127">
      <t>カクホ</t>
    </rPh>
    <rPh sb="130" eb="132">
      <t>ミコ</t>
    </rPh>
    <rPh sb="135" eb="137">
      <t>アンテイ</t>
    </rPh>
    <rPh sb="139" eb="141">
      <t>ケイエイ</t>
    </rPh>
    <rPh sb="142" eb="144">
      <t>カノウ</t>
    </rPh>
    <rPh sb="150" eb="152">
      <t>エイギョウ</t>
    </rPh>
    <rPh sb="152" eb="154">
      <t>シュウシ</t>
    </rPh>
    <rPh sb="154" eb="156">
      <t>ヒリツ</t>
    </rPh>
    <rPh sb="159" eb="161">
      <t>ヘイセイ</t>
    </rPh>
    <rPh sb="163" eb="165">
      <t>ネンド</t>
    </rPh>
    <rPh sb="167" eb="170">
      <t>ショウヒゼイ</t>
    </rPh>
    <rPh sb="171" eb="173">
      <t>シハラ</t>
    </rPh>
    <rPh sb="175" eb="177">
      <t>ハッセイ</t>
    </rPh>
    <rPh sb="179" eb="181">
      <t>エイギョウ</t>
    </rPh>
    <rPh sb="181" eb="183">
      <t>ヒヨウ</t>
    </rPh>
    <rPh sb="184" eb="186">
      <t>ゾウカ</t>
    </rPh>
    <rPh sb="194" eb="196">
      <t>エイギョウ</t>
    </rPh>
    <rPh sb="196" eb="198">
      <t>シュウシ</t>
    </rPh>
    <rPh sb="198" eb="200">
      <t>ヒリツ</t>
    </rPh>
    <rPh sb="201" eb="203">
      <t>ゲラク</t>
    </rPh>
    <rPh sb="209" eb="211">
      <t>エイギョウ</t>
    </rPh>
    <rPh sb="211" eb="213">
      <t>シュウエキ</t>
    </rPh>
    <rPh sb="214" eb="216">
      <t>ケンチョウ</t>
    </rPh>
    <rPh sb="220" eb="222">
      <t>ヘイセイ</t>
    </rPh>
    <rPh sb="224" eb="225">
      <t>ネン</t>
    </rPh>
    <rPh sb="225" eb="226">
      <t>ド</t>
    </rPh>
    <rPh sb="226" eb="228">
      <t>イコウ</t>
    </rPh>
    <rPh sb="250" eb="252">
      <t>エイギョウ</t>
    </rPh>
    <rPh sb="252" eb="254">
      <t>シュウシ</t>
    </rPh>
    <rPh sb="254" eb="256">
      <t>ヒリツ</t>
    </rPh>
    <rPh sb="275" eb="277">
      <t>コウシン</t>
    </rPh>
    <rPh sb="277" eb="279">
      <t>トウシ</t>
    </rPh>
    <rPh sb="279" eb="280">
      <t>トウ</t>
    </rPh>
    <rPh sb="281" eb="282">
      <t>ア</t>
    </rPh>
    <rPh sb="284" eb="286">
      <t>ザイゲン</t>
    </rPh>
    <rPh sb="289" eb="291">
      <t>キキン</t>
    </rPh>
    <rPh sb="291" eb="293">
      <t>ツミタテ</t>
    </rPh>
    <rPh sb="294" eb="295">
      <t>オコナ</t>
    </rPh>
    <rPh sb="302" eb="304">
      <t>キョウキュウ</t>
    </rPh>
    <rPh sb="304" eb="306">
      <t>ゲンカ</t>
    </rPh>
    <rPh sb="309" eb="311">
      <t>ネンカン</t>
    </rPh>
    <rPh sb="311" eb="313">
      <t>ハツデン</t>
    </rPh>
    <rPh sb="313" eb="315">
      <t>デンリョク</t>
    </rPh>
    <rPh sb="315" eb="316">
      <t>リョウ</t>
    </rPh>
    <rPh sb="317" eb="318">
      <t>ノ</t>
    </rPh>
    <rPh sb="323" eb="325">
      <t>キョウキュウ</t>
    </rPh>
    <rPh sb="325" eb="327">
      <t>ゲンカ</t>
    </rPh>
    <rPh sb="328" eb="330">
      <t>ビゲン</t>
    </rPh>
    <rPh sb="337" eb="339">
      <t>ゼンコク</t>
    </rPh>
    <rPh sb="339" eb="342">
      <t>ヘイキンチ</t>
    </rPh>
    <rPh sb="351" eb="353">
      <t>コンゴ</t>
    </rPh>
    <rPh sb="354" eb="356">
      <t>イジ</t>
    </rPh>
    <rPh sb="356" eb="358">
      <t>カンリ</t>
    </rPh>
    <rPh sb="358" eb="359">
      <t>ヒ</t>
    </rPh>
    <rPh sb="359" eb="360">
      <t>トウ</t>
    </rPh>
    <rPh sb="361" eb="363">
      <t>サクゲン</t>
    </rPh>
    <rPh sb="364" eb="365">
      <t>ツト</t>
    </rPh>
    <rPh sb="388" eb="390">
      <t>ジギョウ</t>
    </rPh>
    <rPh sb="390" eb="392">
      <t>カイシ</t>
    </rPh>
    <rPh sb="437" eb="440">
      <t>ショウヒゼイ</t>
    </rPh>
    <rPh sb="443" eb="444">
      <t>ハジ</t>
    </rPh>
    <rPh sb="451" eb="454">
      <t>ソウシュウエキ</t>
    </rPh>
    <rPh sb="455" eb="457">
      <t>ゲンショウ</t>
    </rPh>
    <rPh sb="459" eb="462">
      <t>ソウヒヨウ</t>
    </rPh>
    <rPh sb="463" eb="465">
      <t>ゾウカ</t>
    </rPh>
    <rPh sb="483" eb="485">
      <t>ゲラク</t>
    </rPh>
    <rPh sb="491" eb="493">
      <t>ヘイセイ</t>
    </rPh>
    <rPh sb="495" eb="496">
      <t>ネン</t>
    </rPh>
    <rPh sb="496" eb="497">
      <t>ド</t>
    </rPh>
    <rPh sb="497" eb="499">
      <t>イコウ</t>
    </rPh>
    <rPh sb="500" eb="502">
      <t>トクシュ</t>
    </rPh>
    <rPh sb="502" eb="504">
      <t>ジジョウ</t>
    </rPh>
    <rPh sb="505" eb="507">
      <t>ハッセイ</t>
    </rPh>
    <rPh sb="511" eb="513">
      <t>アンテイ</t>
    </rPh>
    <phoneticPr fontId="3"/>
  </si>
  <si>
    <t>平成46年3月31日　鳥取市青谷町いかり原太陽光発電所</t>
    <phoneticPr fontId="3"/>
  </si>
  <si>
    <t xml:space="preserve">
　現状では、当初想定どおりの経営が行われており、投資回収不能リスクは低いため、早期の事業廃止又は民営化等の検討は現段階では考えていない。
　しかしながら、EBITDAは全国平均値より低水準であることから、状況を注視していく。また、FIT調達終了（平成45年度）後の状況を見据え、今後平成32年度を目処に策定を予定している経営戦略の中で検討を進める。
</t>
    <rPh sb="57" eb="60">
      <t>ゲンダンカイ</t>
    </rPh>
    <rPh sb="62" eb="63">
      <t>カンガ</t>
    </rPh>
    <rPh sb="85" eb="87">
      <t>ゼンコク</t>
    </rPh>
    <rPh sb="87" eb="89">
      <t>ヘイキン</t>
    </rPh>
    <rPh sb="89" eb="90">
      <t>チ</t>
    </rPh>
    <rPh sb="92" eb="93">
      <t>テイ</t>
    </rPh>
    <rPh sb="93" eb="95">
      <t>スイジュン</t>
    </rPh>
    <rPh sb="103" eb="105">
      <t>ジョウキョウ</t>
    </rPh>
    <rPh sb="106" eb="108">
      <t>チュウシ</t>
    </rPh>
    <rPh sb="140" eb="142">
      <t>コンゴ</t>
    </rPh>
    <rPh sb="142" eb="144">
      <t>ヘイセイ</t>
    </rPh>
    <rPh sb="146" eb="148">
      <t>ネンド</t>
    </rPh>
    <rPh sb="149" eb="151">
      <t>メド</t>
    </rPh>
    <rPh sb="152" eb="154">
      <t>サクテイ</t>
    </rPh>
    <rPh sb="155" eb="157">
      <t>ヨテイ</t>
    </rPh>
    <rPh sb="161" eb="163">
      <t>ケイエイ</t>
    </rPh>
    <rPh sb="163" eb="165">
      <t>センリャク</t>
    </rPh>
    <rPh sb="166" eb="167">
      <t>ナカ</t>
    </rPh>
    <rPh sb="168" eb="170">
      <t>ケントウ</t>
    </rPh>
    <rPh sb="171" eb="172">
      <t>スス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</si>
</sst>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5"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100.1</c:v>
                </c:pt>
                <c:pt idx="3">
                  <c:v>531</c:v>
                </c:pt>
                <c:pt idx="4">
                  <c:v>360.3</c:v>
                </c:pt>
              </c:numCache>
            </c:numRef>
          </c:val>
        </c:ser>
        <c:dLbls>
          <c:showLegendKey val="0"/>
          <c:showVal val="0"/>
          <c:showCatName val="0"/>
          <c:showSerName val="0"/>
          <c:showPercent val="0"/>
          <c:showBubbleSize val="0"/>
        </c:dLbls>
        <c:gapWidth val="180"/>
        <c:overlap val="-90"/>
        <c:axId val="143243904"/>
        <c:axId val="14340953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3243904"/>
        <c:axId val="143409536"/>
      </c:lineChart>
      <c:catAx>
        <c:axId val="143243904"/>
        <c:scaling>
          <c:orientation val="minMax"/>
        </c:scaling>
        <c:delete val="0"/>
        <c:axPos val="b"/>
        <c:numFmt formatCode="ge" sourceLinked="1"/>
        <c:majorTickMark val="none"/>
        <c:minorTickMark val="none"/>
        <c:tickLblPos val="none"/>
        <c:crossAx val="143409536"/>
        <c:crosses val="autoZero"/>
        <c:auto val="0"/>
        <c:lblAlgn val="ctr"/>
        <c:lblOffset val="100"/>
        <c:noMultiLvlLbl val="1"/>
      </c:catAx>
      <c:valAx>
        <c:axId val="143409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243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54049152"/>
        <c:axId val="15407180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55.5</c:v>
                </c:pt>
                <c:pt idx="3">
                  <c:v>70.2</c:v>
                </c:pt>
                <c:pt idx="4">
                  <c:v>72.7</c:v>
                </c:pt>
              </c:numCache>
            </c:numRef>
          </c:val>
          <c:smooth val="0"/>
        </c:ser>
        <c:dLbls>
          <c:showLegendKey val="0"/>
          <c:showVal val="0"/>
          <c:showCatName val="0"/>
          <c:showSerName val="0"/>
          <c:showPercent val="0"/>
          <c:showBubbleSize val="0"/>
        </c:dLbls>
        <c:marker val="1"/>
        <c:smooth val="0"/>
        <c:axId val="154049152"/>
        <c:axId val="154071808"/>
      </c:lineChart>
      <c:catAx>
        <c:axId val="154049152"/>
        <c:scaling>
          <c:orientation val="minMax"/>
        </c:scaling>
        <c:delete val="0"/>
        <c:axPos val="b"/>
        <c:numFmt formatCode="ge" sourceLinked="1"/>
        <c:majorTickMark val="none"/>
        <c:minorTickMark val="none"/>
        <c:tickLblPos val="none"/>
        <c:crossAx val="154071808"/>
        <c:crosses val="autoZero"/>
        <c:auto val="0"/>
        <c:lblAlgn val="ctr"/>
        <c:lblOffset val="100"/>
        <c:noMultiLvlLbl val="1"/>
      </c:catAx>
      <c:valAx>
        <c:axId val="15407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04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371776"/>
        <c:axId val="15337369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71776"/>
        <c:axId val="153373696"/>
      </c:lineChart>
      <c:catAx>
        <c:axId val="153371776"/>
        <c:scaling>
          <c:orientation val="minMax"/>
        </c:scaling>
        <c:delete val="0"/>
        <c:axPos val="b"/>
        <c:numFmt formatCode="ge" sourceLinked="1"/>
        <c:majorTickMark val="none"/>
        <c:minorTickMark val="none"/>
        <c:tickLblPos val="none"/>
        <c:crossAx val="153373696"/>
        <c:crosses val="autoZero"/>
        <c:auto val="0"/>
        <c:lblAlgn val="ctr"/>
        <c:lblOffset val="100"/>
        <c:noMultiLvlLbl val="1"/>
      </c:catAx>
      <c:valAx>
        <c:axId val="153373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371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410944"/>
        <c:axId val="15341312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10944"/>
        <c:axId val="153413120"/>
      </c:lineChart>
      <c:catAx>
        <c:axId val="153410944"/>
        <c:scaling>
          <c:orientation val="minMax"/>
        </c:scaling>
        <c:delete val="0"/>
        <c:axPos val="b"/>
        <c:numFmt formatCode="ge" sourceLinked="1"/>
        <c:majorTickMark val="none"/>
        <c:minorTickMark val="none"/>
        <c:tickLblPos val="none"/>
        <c:crossAx val="153413120"/>
        <c:crosses val="autoZero"/>
        <c:auto val="0"/>
        <c:lblAlgn val="ctr"/>
        <c:lblOffset val="100"/>
        <c:noMultiLvlLbl val="1"/>
      </c:catAx>
      <c:valAx>
        <c:axId val="15341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410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450368"/>
        <c:axId val="15346892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50368"/>
        <c:axId val="153468928"/>
      </c:lineChart>
      <c:catAx>
        <c:axId val="153450368"/>
        <c:scaling>
          <c:orientation val="minMax"/>
        </c:scaling>
        <c:delete val="0"/>
        <c:axPos val="b"/>
        <c:numFmt formatCode="ge" sourceLinked="1"/>
        <c:majorTickMark val="none"/>
        <c:minorTickMark val="none"/>
        <c:tickLblPos val="none"/>
        <c:crossAx val="153468928"/>
        <c:crosses val="autoZero"/>
        <c:auto val="0"/>
        <c:lblAlgn val="ctr"/>
        <c:lblOffset val="100"/>
        <c:noMultiLvlLbl val="1"/>
      </c:catAx>
      <c:valAx>
        <c:axId val="15346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3450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571712"/>
        <c:axId val="15357363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71712"/>
        <c:axId val="153573632"/>
      </c:lineChart>
      <c:catAx>
        <c:axId val="153571712"/>
        <c:scaling>
          <c:orientation val="minMax"/>
        </c:scaling>
        <c:delete val="0"/>
        <c:axPos val="b"/>
        <c:numFmt formatCode="ge" sourceLinked="1"/>
        <c:majorTickMark val="none"/>
        <c:minorTickMark val="none"/>
        <c:tickLblPos val="none"/>
        <c:crossAx val="153573632"/>
        <c:crosses val="autoZero"/>
        <c:auto val="0"/>
        <c:lblAlgn val="ctr"/>
        <c:lblOffset val="100"/>
        <c:noMultiLvlLbl val="1"/>
      </c:catAx>
      <c:valAx>
        <c:axId val="15357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57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598592"/>
        <c:axId val="15360896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98592"/>
        <c:axId val="153608960"/>
      </c:lineChart>
      <c:catAx>
        <c:axId val="153598592"/>
        <c:scaling>
          <c:orientation val="minMax"/>
        </c:scaling>
        <c:delete val="0"/>
        <c:axPos val="b"/>
        <c:numFmt formatCode="ge" sourceLinked="1"/>
        <c:majorTickMark val="none"/>
        <c:minorTickMark val="none"/>
        <c:tickLblPos val="none"/>
        <c:crossAx val="153608960"/>
        <c:crosses val="autoZero"/>
        <c:auto val="0"/>
        <c:lblAlgn val="ctr"/>
        <c:lblOffset val="100"/>
        <c:noMultiLvlLbl val="1"/>
      </c:catAx>
      <c:valAx>
        <c:axId val="153608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59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158208"/>
        <c:axId val="15416012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58208"/>
        <c:axId val="154160128"/>
      </c:lineChart>
      <c:catAx>
        <c:axId val="154158208"/>
        <c:scaling>
          <c:orientation val="minMax"/>
        </c:scaling>
        <c:delete val="0"/>
        <c:axPos val="b"/>
        <c:numFmt formatCode="ge" sourceLinked="1"/>
        <c:majorTickMark val="none"/>
        <c:minorTickMark val="none"/>
        <c:tickLblPos val="none"/>
        <c:crossAx val="154160128"/>
        <c:crosses val="autoZero"/>
        <c:auto val="0"/>
        <c:lblAlgn val="ctr"/>
        <c:lblOffset val="100"/>
        <c:noMultiLvlLbl val="1"/>
      </c:catAx>
      <c:valAx>
        <c:axId val="154160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158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193280"/>
        <c:axId val="15420364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93280"/>
        <c:axId val="154203648"/>
      </c:lineChart>
      <c:catAx>
        <c:axId val="154193280"/>
        <c:scaling>
          <c:orientation val="minMax"/>
        </c:scaling>
        <c:delete val="0"/>
        <c:axPos val="b"/>
        <c:numFmt formatCode="ge" sourceLinked="1"/>
        <c:majorTickMark val="none"/>
        <c:minorTickMark val="none"/>
        <c:tickLblPos val="none"/>
        <c:crossAx val="154203648"/>
        <c:crosses val="autoZero"/>
        <c:auto val="0"/>
        <c:lblAlgn val="ctr"/>
        <c:lblOffset val="100"/>
        <c:noMultiLvlLbl val="1"/>
      </c:catAx>
      <c:valAx>
        <c:axId val="15420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193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503424"/>
        <c:axId val="15451379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03424"/>
        <c:axId val="154513792"/>
      </c:lineChart>
      <c:catAx>
        <c:axId val="154503424"/>
        <c:scaling>
          <c:orientation val="minMax"/>
        </c:scaling>
        <c:delete val="0"/>
        <c:axPos val="b"/>
        <c:numFmt formatCode="ge" sourceLinked="1"/>
        <c:majorTickMark val="none"/>
        <c:minorTickMark val="none"/>
        <c:tickLblPos val="none"/>
        <c:crossAx val="154513792"/>
        <c:crosses val="autoZero"/>
        <c:auto val="0"/>
        <c:lblAlgn val="ctr"/>
        <c:lblOffset val="100"/>
        <c:noMultiLvlLbl val="1"/>
      </c:catAx>
      <c:valAx>
        <c:axId val="15451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50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546944"/>
        <c:axId val="15454886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46944"/>
        <c:axId val="154548864"/>
      </c:lineChart>
      <c:catAx>
        <c:axId val="154546944"/>
        <c:scaling>
          <c:orientation val="minMax"/>
        </c:scaling>
        <c:delete val="0"/>
        <c:axPos val="b"/>
        <c:numFmt formatCode="ge" sourceLinked="1"/>
        <c:majorTickMark val="none"/>
        <c:minorTickMark val="none"/>
        <c:tickLblPos val="none"/>
        <c:crossAx val="154548864"/>
        <c:crosses val="autoZero"/>
        <c:auto val="0"/>
        <c:lblAlgn val="ctr"/>
        <c:lblOffset val="100"/>
        <c:noMultiLvlLbl val="1"/>
      </c:catAx>
      <c:valAx>
        <c:axId val="15454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54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868.2</c:v>
                </c:pt>
                <c:pt idx="4">
                  <c:v>527.29999999999995</c:v>
                </c:pt>
              </c:numCache>
            </c:numRef>
          </c:val>
        </c:ser>
        <c:dLbls>
          <c:showLegendKey val="0"/>
          <c:showVal val="0"/>
          <c:showCatName val="0"/>
          <c:showSerName val="0"/>
          <c:showPercent val="0"/>
          <c:showBubbleSize val="0"/>
        </c:dLbls>
        <c:gapWidth val="180"/>
        <c:overlap val="-90"/>
        <c:axId val="143440512"/>
        <c:axId val="14344230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3440512"/>
        <c:axId val="143442304"/>
      </c:lineChart>
      <c:catAx>
        <c:axId val="143440512"/>
        <c:scaling>
          <c:orientation val="minMax"/>
        </c:scaling>
        <c:delete val="0"/>
        <c:axPos val="b"/>
        <c:numFmt formatCode="ge" sourceLinked="1"/>
        <c:majorTickMark val="none"/>
        <c:minorTickMark val="none"/>
        <c:tickLblPos val="none"/>
        <c:crossAx val="143442304"/>
        <c:crosses val="autoZero"/>
        <c:auto val="0"/>
        <c:lblAlgn val="ctr"/>
        <c:lblOffset val="100"/>
        <c:noMultiLvlLbl val="1"/>
      </c:catAx>
      <c:valAx>
        <c:axId val="14344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44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578944"/>
        <c:axId val="15458086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78944"/>
        <c:axId val="154580864"/>
      </c:lineChart>
      <c:catAx>
        <c:axId val="154578944"/>
        <c:scaling>
          <c:orientation val="minMax"/>
        </c:scaling>
        <c:delete val="0"/>
        <c:axPos val="b"/>
        <c:numFmt formatCode="ge" sourceLinked="1"/>
        <c:majorTickMark val="none"/>
        <c:minorTickMark val="none"/>
        <c:tickLblPos val="none"/>
        <c:crossAx val="154580864"/>
        <c:crosses val="autoZero"/>
        <c:auto val="0"/>
        <c:lblAlgn val="ctr"/>
        <c:lblOffset val="100"/>
        <c:noMultiLvlLbl val="1"/>
      </c:catAx>
      <c:valAx>
        <c:axId val="15458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578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687744"/>
        <c:axId val="154694016"/>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87744"/>
        <c:axId val="154694016"/>
      </c:lineChart>
      <c:catAx>
        <c:axId val="154687744"/>
        <c:scaling>
          <c:orientation val="minMax"/>
        </c:scaling>
        <c:delete val="0"/>
        <c:axPos val="b"/>
        <c:numFmt formatCode="ge" sourceLinked="1"/>
        <c:majorTickMark val="none"/>
        <c:minorTickMark val="none"/>
        <c:tickLblPos val="none"/>
        <c:crossAx val="154694016"/>
        <c:crosses val="autoZero"/>
        <c:auto val="0"/>
        <c:lblAlgn val="ctr"/>
        <c:lblOffset val="100"/>
        <c:noMultiLvlLbl val="1"/>
      </c:catAx>
      <c:valAx>
        <c:axId val="154694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687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714880"/>
        <c:axId val="15471680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714880"/>
        <c:axId val="154716800"/>
      </c:lineChart>
      <c:catAx>
        <c:axId val="154714880"/>
        <c:scaling>
          <c:orientation val="minMax"/>
        </c:scaling>
        <c:delete val="0"/>
        <c:axPos val="b"/>
        <c:numFmt formatCode="ge" sourceLinked="1"/>
        <c:majorTickMark val="none"/>
        <c:minorTickMark val="none"/>
        <c:tickLblPos val="none"/>
        <c:crossAx val="154716800"/>
        <c:crosses val="autoZero"/>
        <c:auto val="0"/>
        <c:lblAlgn val="ctr"/>
        <c:lblOffset val="100"/>
        <c:noMultiLvlLbl val="1"/>
      </c:catAx>
      <c:valAx>
        <c:axId val="154716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714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758144"/>
        <c:axId val="15476441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758144"/>
        <c:axId val="154764416"/>
      </c:lineChart>
      <c:catAx>
        <c:axId val="154758144"/>
        <c:scaling>
          <c:orientation val="minMax"/>
        </c:scaling>
        <c:delete val="0"/>
        <c:axPos val="b"/>
        <c:numFmt formatCode="ge" sourceLinked="1"/>
        <c:majorTickMark val="none"/>
        <c:minorTickMark val="none"/>
        <c:tickLblPos val="none"/>
        <c:crossAx val="154764416"/>
        <c:crosses val="autoZero"/>
        <c:auto val="0"/>
        <c:lblAlgn val="ctr"/>
        <c:lblOffset val="100"/>
        <c:noMultiLvlLbl val="1"/>
      </c:catAx>
      <c:valAx>
        <c:axId val="15476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758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928256"/>
        <c:axId val="15493017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928256"/>
        <c:axId val="154930176"/>
      </c:lineChart>
      <c:catAx>
        <c:axId val="154928256"/>
        <c:scaling>
          <c:orientation val="minMax"/>
        </c:scaling>
        <c:delete val="0"/>
        <c:axPos val="b"/>
        <c:numFmt formatCode="ge" sourceLinked="1"/>
        <c:majorTickMark val="none"/>
        <c:minorTickMark val="none"/>
        <c:tickLblPos val="none"/>
        <c:crossAx val="154930176"/>
        <c:crosses val="autoZero"/>
        <c:auto val="0"/>
        <c:lblAlgn val="ctr"/>
        <c:lblOffset val="100"/>
        <c:noMultiLvlLbl val="1"/>
      </c:catAx>
      <c:valAx>
        <c:axId val="15493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9282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959232"/>
        <c:axId val="15496550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959232"/>
        <c:axId val="154965504"/>
      </c:lineChart>
      <c:catAx>
        <c:axId val="154959232"/>
        <c:scaling>
          <c:orientation val="minMax"/>
        </c:scaling>
        <c:delete val="0"/>
        <c:axPos val="b"/>
        <c:numFmt formatCode="ge" sourceLinked="1"/>
        <c:majorTickMark val="none"/>
        <c:minorTickMark val="none"/>
        <c:tickLblPos val="none"/>
        <c:crossAx val="154965504"/>
        <c:crosses val="autoZero"/>
        <c:auto val="0"/>
        <c:lblAlgn val="ctr"/>
        <c:lblOffset val="100"/>
        <c:noMultiLvlLbl val="1"/>
      </c:catAx>
      <c:valAx>
        <c:axId val="15496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95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0</c:v>
                </c:pt>
                <c:pt idx="3">
                  <c:v>10.1</c:v>
                </c:pt>
                <c:pt idx="4">
                  <c:v>11.6</c:v>
                </c:pt>
              </c:numCache>
            </c:numRef>
          </c:val>
        </c:ser>
        <c:dLbls>
          <c:showLegendKey val="0"/>
          <c:showVal val="0"/>
          <c:showCatName val="0"/>
          <c:showSerName val="0"/>
          <c:showPercent val="0"/>
          <c:showBubbleSize val="0"/>
        </c:dLbls>
        <c:gapWidth val="180"/>
        <c:overlap val="-90"/>
        <c:axId val="154998656"/>
        <c:axId val="15500902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6.4</c:v>
                </c:pt>
                <c:pt idx="3">
                  <c:v>13.7</c:v>
                </c:pt>
                <c:pt idx="4">
                  <c:v>12</c:v>
                </c:pt>
              </c:numCache>
            </c:numRef>
          </c:val>
          <c:smooth val="0"/>
        </c:ser>
        <c:dLbls>
          <c:showLegendKey val="0"/>
          <c:showVal val="0"/>
          <c:showCatName val="0"/>
          <c:showSerName val="0"/>
          <c:showPercent val="0"/>
          <c:showBubbleSize val="0"/>
        </c:dLbls>
        <c:marker val="1"/>
        <c:smooth val="0"/>
        <c:axId val="154998656"/>
        <c:axId val="155009024"/>
      </c:lineChart>
      <c:catAx>
        <c:axId val="154998656"/>
        <c:scaling>
          <c:orientation val="minMax"/>
        </c:scaling>
        <c:delete val="0"/>
        <c:axPos val="b"/>
        <c:numFmt formatCode="ge" sourceLinked="1"/>
        <c:majorTickMark val="none"/>
        <c:minorTickMark val="none"/>
        <c:tickLblPos val="none"/>
        <c:crossAx val="155009024"/>
        <c:crosses val="autoZero"/>
        <c:auto val="0"/>
        <c:lblAlgn val="ctr"/>
        <c:lblOffset val="100"/>
        <c:noMultiLvlLbl val="1"/>
      </c:catAx>
      <c:valAx>
        <c:axId val="15500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9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7.4</c:v>
                </c:pt>
                <c:pt idx="4">
                  <c:v>9.5</c:v>
                </c:pt>
              </c:numCache>
            </c:numRef>
          </c:val>
        </c:ser>
        <c:dLbls>
          <c:showLegendKey val="0"/>
          <c:showVal val="0"/>
          <c:showCatName val="0"/>
          <c:showSerName val="0"/>
          <c:showPercent val="0"/>
          <c:showBubbleSize val="0"/>
        </c:dLbls>
        <c:gapWidth val="180"/>
        <c:overlap val="-90"/>
        <c:axId val="155046272"/>
        <c:axId val="15504819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0.2</c:v>
                </c:pt>
                <c:pt idx="3">
                  <c:v>2.9</c:v>
                </c:pt>
                <c:pt idx="4">
                  <c:v>0.6</c:v>
                </c:pt>
              </c:numCache>
            </c:numRef>
          </c:val>
          <c:smooth val="0"/>
        </c:ser>
        <c:dLbls>
          <c:showLegendKey val="0"/>
          <c:showVal val="0"/>
          <c:showCatName val="0"/>
          <c:showSerName val="0"/>
          <c:showPercent val="0"/>
          <c:showBubbleSize val="0"/>
        </c:dLbls>
        <c:marker val="1"/>
        <c:smooth val="0"/>
        <c:axId val="155046272"/>
        <c:axId val="155048192"/>
      </c:lineChart>
      <c:catAx>
        <c:axId val="155046272"/>
        <c:scaling>
          <c:orientation val="minMax"/>
        </c:scaling>
        <c:delete val="0"/>
        <c:axPos val="b"/>
        <c:numFmt formatCode="ge" sourceLinked="1"/>
        <c:majorTickMark val="none"/>
        <c:minorTickMark val="none"/>
        <c:tickLblPos val="none"/>
        <c:crossAx val="155048192"/>
        <c:crosses val="autoZero"/>
        <c:auto val="0"/>
        <c:lblAlgn val="ctr"/>
        <c:lblOffset val="100"/>
        <c:noMultiLvlLbl val="1"/>
      </c:catAx>
      <c:valAx>
        <c:axId val="15504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046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1268.9000000000001</c:v>
                </c:pt>
                <c:pt idx="4">
                  <c:v>1100.9000000000001</c:v>
                </c:pt>
              </c:numCache>
            </c:numRef>
          </c:val>
        </c:ser>
        <c:dLbls>
          <c:showLegendKey val="0"/>
          <c:showVal val="0"/>
          <c:showCatName val="0"/>
          <c:showSerName val="0"/>
          <c:showPercent val="0"/>
          <c:showBubbleSize val="0"/>
        </c:dLbls>
        <c:gapWidth val="180"/>
        <c:overlap val="-90"/>
        <c:axId val="155085056"/>
        <c:axId val="15508723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155085056"/>
        <c:axId val="155087232"/>
      </c:lineChart>
      <c:catAx>
        <c:axId val="155085056"/>
        <c:scaling>
          <c:orientation val="minMax"/>
        </c:scaling>
        <c:delete val="0"/>
        <c:axPos val="b"/>
        <c:numFmt formatCode="ge" sourceLinked="1"/>
        <c:majorTickMark val="none"/>
        <c:minorTickMark val="none"/>
        <c:tickLblPos val="none"/>
        <c:crossAx val="155087232"/>
        <c:crosses val="autoZero"/>
        <c:auto val="0"/>
        <c:lblAlgn val="ctr"/>
        <c:lblOffset val="100"/>
        <c:noMultiLvlLbl val="1"/>
      </c:catAx>
      <c:valAx>
        <c:axId val="15508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085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5132672"/>
        <c:axId val="15513459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32672"/>
        <c:axId val="155134592"/>
      </c:lineChart>
      <c:catAx>
        <c:axId val="155132672"/>
        <c:scaling>
          <c:orientation val="minMax"/>
        </c:scaling>
        <c:delete val="0"/>
        <c:axPos val="b"/>
        <c:numFmt formatCode="ge" sourceLinked="1"/>
        <c:majorTickMark val="none"/>
        <c:minorTickMark val="none"/>
        <c:tickLblPos val="none"/>
        <c:crossAx val="155134592"/>
        <c:crosses val="autoZero"/>
        <c:auto val="0"/>
        <c:lblAlgn val="ctr"/>
        <c:lblOffset val="100"/>
        <c:noMultiLvlLbl val="1"/>
      </c:catAx>
      <c:valAx>
        <c:axId val="15513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132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696896"/>
        <c:axId val="15371097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3696896"/>
        <c:axId val="153710976"/>
      </c:lineChart>
      <c:catAx>
        <c:axId val="153696896"/>
        <c:scaling>
          <c:orientation val="minMax"/>
        </c:scaling>
        <c:delete val="0"/>
        <c:axPos val="b"/>
        <c:numFmt formatCode="ge" sourceLinked="1"/>
        <c:majorTickMark val="none"/>
        <c:minorTickMark val="none"/>
        <c:tickLblPos val="none"/>
        <c:crossAx val="153710976"/>
        <c:crosses val="autoZero"/>
        <c:auto val="0"/>
        <c:lblAlgn val="ctr"/>
        <c:lblOffset val="100"/>
        <c:noMultiLvlLbl val="1"/>
      </c:catAx>
      <c:valAx>
        <c:axId val="15371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69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55146880"/>
        <c:axId val="15516953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100</c:v>
                </c:pt>
                <c:pt idx="3">
                  <c:v>100</c:v>
                </c:pt>
                <c:pt idx="4">
                  <c:v>96.6</c:v>
                </c:pt>
              </c:numCache>
            </c:numRef>
          </c:val>
          <c:smooth val="0"/>
        </c:ser>
        <c:dLbls>
          <c:showLegendKey val="0"/>
          <c:showVal val="0"/>
          <c:showCatName val="0"/>
          <c:showSerName val="0"/>
          <c:showPercent val="0"/>
          <c:showBubbleSize val="0"/>
        </c:dLbls>
        <c:marker val="1"/>
        <c:smooth val="0"/>
        <c:axId val="155146880"/>
        <c:axId val="155169536"/>
      </c:lineChart>
      <c:catAx>
        <c:axId val="155146880"/>
        <c:scaling>
          <c:orientation val="minMax"/>
        </c:scaling>
        <c:delete val="0"/>
        <c:axPos val="b"/>
        <c:numFmt formatCode="ge" sourceLinked="1"/>
        <c:majorTickMark val="none"/>
        <c:minorTickMark val="none"/>
        <c:tickLblPos val="none"/>
        <c:crossAx val="155169536"/>
        <c:crosses val="autoZero"/>
        <c:auto val="0"/>
        <c:lblAlgn val="ctr"/>
        <c:lblOffset val="100"/>
        <c:noMultiLvlLbl val="1"/>
      </c:catAx>
      <c:valAx>
        <c:axId val="155169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514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12994.5</c:v>
                </c:pt>
                <c:pt idx="4">
                  <c:v>12000</c:v>
                </c:pt>
              </c:numCache>
            </c:numRef>
          </c:val>
        </c:ser>
        <c:dLbls>
          <c:showLegendKey val="0"/>
          <c:showVal val="0"/>
          <c:showCatName val="0"/>
          <c:showSerName val="0"/>
          <c:showPercent val="0"/>
          <c:showBubbleSize val="0"/>
        </c:dLbls>
        <c:gapWidth val="180"/>
        <c:overlap val="-90"/>
        <c:axId val="153740032"/>
        <c:axId val="15374195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11717.4</c:v>
                </c:pt>
                <c:pt idx="3">
                  <c:v>17642.5</c:v>
                </c:pt>
                <c:pt idx="4">
                  <c:v>18815.8</c:v>
                </c:pt>
              </c:numCache>
            </c:numRef>
          </c:val>
          <c:smooth val="0"/>
        </c:ser>
        <c:dLbls>
          <c:showLegendKey val="0"/>
          <c:showVal val="0"/>
          <c:showCatName val="0"/>
          <c:showSerName val="0"/>
          <c:showPercent val="0"/>
          <c:showBubbleSize val="0"/>
        </c:dLbls>
        <c:marker val="1"/>
        <c:smooth val="0"/>
        <c:axId val="153740032"/>
        <c:axId val="153741952"/>
      </c:lineChart>
      <c:catAx>
        <c:axId val="153740032"/>
        <c:scaling>
          <c:orientation val="minMax"/>
        </c:scaling>
        <c:delete val="0"/>
        <c:axPos val="b"/>
        <c:numFmt formatCode="ge" sourceLinked="1"/>
        <c:majorTickMark val="none"/>
        <c:minorTickMark val="none"/>
        <c:tickLblPos val="none"/>
        <c:crossAx val="153741952"/>
        <c:crosses val="autoZero"/>
        <c:auto val="0"/>
        <c:lblAlgn val="ctr"/>
        <c:lblOffset val="100"/>
        <c:noMultiLvlLbl val="1"/>
      </c:catAx>
      <c:valAx>
        <c:axId val="153741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740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-2418</c:v>
                </c:pt>
                <c:pt idx="3">
                  <c:v>32225</c:v>
                </c:pt>
                <c:pt idx="4">
                  <c:v>21794</c:v>
                </c:pt>
              </c:numCache>
            </c:numRef>
          </c:val>
        </c:ser>
        <c:dLbls>
          <c:showLegendKey val="0"/>
          <c:showVal val="0"/>
          <c:showCatName val="0"/>
          <c:showSerName val="0"/>
          <c:showPercent val="0"/>
          <c:showBubbleSize val="0"/>
        </c:dLbls>
        <c:gapWidth val="180"/>
        <c:overlap val="-90"/>
        <c:axId val="153627648"/>
        <c:axId val="15365440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108538</c:v>
                </c:pt>
                <c:pt idx="3">
                  <c:v>58539</c:v>
                </c:pt>
                <c:pt idx="4">
                  <c:v>37685</c:v>
                </c:pt>
              </c:numCache>
            </c:numRef>
          </c:val>
          <c:smooth val="0"/>
        </c:ser>
        <c:dLbls>
          <c:showLegendKey val="0"/>
          <c:showVal val="0"/>
          <c:showCatName val="0"/>
          <c:showSerName val="0"/>
          <c:showPercent val="0"/>
          <c:showBubbleSize val="0"/>
        </c:dLbls>
        <c:marker val="1"/>
        <c:smooth val="0"/>
        <c:axId val="153627648"/>
        <c:axId val="153654400"/>
      </c:lineChart>
      <c:catAx>
        <c:axId val="153627648"/>
        <c:scaling>
          <c:orientation val="minMax"/>
        </c:scaling>
        <c:delete val="0"/>
        <c:axPos val="b"/>
        <c:numFmt formatCode="ge" sourceLinked="1"/>
        <c:majorTickMark val="none"/>
        <c:minorTickMark val="none"/>
        <c:tickLblPos val="none"/>
        <c:crossAx val="153654400"/>
        <c:crosses val="autoZero"/>
        <c:auto val="0"/>
        <c:lblAlgn val="ctr"/>
        <c:lblOffset val="100"/>
        <c:noMultiLvlLbl val="1"/>
      </c:catAx>
      <c:valAx>
        <c:axId val="1536544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627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0</c:v>
                </c:pt>
                <c:pt idx="3">
                  <c:v>10.1</c:v>
                </c:pt>
                <c:pt idx="4">
                  <c:v>11.6</c:v>
                </c:pt>
              </c:numCache>
            </c:numRef>
          </c:val>
        </c:ser>
        <c:dLbls>
          <c:showLegendKey val="0"/>
          <c:showVal val="0"/>
          <c:showCatName val="0"/>
          <c:showSerName val="0"/>
          <c:showPercent val="0"/>
          <c:showBubbleSize val="0"/>
        </c:dLbls>
        <c:gapWidth val="180"/>
        <c:overlap val="-90"/>
        <c:axId val="153835392"/>
        <c:axId val="15384166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53835392"/>
        <c:axId val="153841664"/>
      </c:lineChart>
      <c:catAx>
        <c:axId val="153835392"/>
        <c:scaling>
          <c:orientation val="minMax"/>
        </c:scaling>
        <c:delete val="0"/>
        <c:axPos val="b"/>
        <c:numFmt formatCode="ge" sourceLinked="1"/>
        <c:majorTickMark val="none"/>
        <c:minorTickMark val="none"/>
        <c:tickLblPos val="none"/>
        <c:crossAx val="153841664"/>
        <c:crosses val="autoZero"/>
        <c:auto val="0"/>
        <c:lblAlgn val="ctr"/>
        <c:lblOffset val="100"/>
        <c:noMultiLvlLbl val="1"/>
      </c:catAx>
      <c:valAx>
        <c:axId val="15384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835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7.4</c:v>
                </c:pt>
                <c:pt idx="4">
                  <c:v>9.5</c:v>
                </c:pt>
              </c:numCache>
            </c:numRef>
          </c:val>
        </c:ser>
        <c:dLbls>
          <c:showLegendKey val="0"/>
          <c:showVal val="0"/>
          <c:showCatName val="0"/>
          <c:showSerName val="0"/>
          <c:showPercent val="0"/>
          <c:showBubbleSize val="0"/>
        </c:dLbls>
        <c:gapWidth val="180"/>
        <c:overlap val="-90"/>
        <c:axId val="153887104"/>
        <c:axId val="15388902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21.6</c:v>
                </c:pt>
                <c:pt idx="3">
                  <c:v>13.7</c:v>
                </c:pt>
                <c:pt idx="4">
                  <c:v>16.3</c:v>
                </c:pt>
              </c:numCache>
            </c:numRef>
          </c:val>
          <c:smooth val="0"/>
        </c:ser>
        <c:dLbls>
          <c:showLegendKey val="0"/>
          <c:showVal val="0"/>
          <c:showCatName val="0"/>
          <c:showSerName val="0"/>
          <c:showPercent val="0"/>
          <c:showBubbleSize val="0"/>
        </c:dLbls>
        <c:marker val="1"/>
        <c:smooth val="0"/>
        <c:axId val="153887104"/>
        <c:axId val="153889024"/>
      </c:lineChart>
      <c:catAx>
        <c:axId val="153887104"/>
        <c:scaling>
          <c:orientation val="minMax"/>
        </c:scaling>
        <c:delete val="0"/>
        <c:axPos val="b"/>
        <c:numFmt formatCode="ge" sourceLinked="1"/>
        <c:majorTickMark val="none"/>
        <c:minorTickMark val="none"/>
        <c:tickLblPos val="none"/>
        <c:crossAx val="153889024"/>
        <c:crosses val="autoZero"/>
        <c:auto val="0"/>
        <c:lblAlgn val="ctr"/>
        <c:lblOffset val="100"/>
        <c:noMultiLvlLbl val="1"/>
      </c:catAx>
      <c:valAx>
        <c:axId val="15388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887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1268.9000000000001</c:v>
                </c:pt>
                <c:pt idx="4">
                  <c:v>1100.9000000000001</c:v>
                </c:pt>
              </c:numCache>
            </c:numRef>
          </c:val>
        </c:ser>
        <c:dLbls>
          <c:showLegendKey val="0"/>
          <c:showVal val="0"/>
          <c:showCatName val="0"/>
          <c:showSerName val="0"/>
          <c:showPercent val="0"/>
          <c:showBubbleSize val="0"/>
        </c:dLbls>
        <c:gapWidth val="180"/>
        <c:overlap val="-90"/>
        <c:axId val="153913600"/>
        <c:axId val="15391987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102.5</c:v>
                </c:pt>
                <c:pt idx="3">
                  <c:v>99.7</c:v>
                </c:pt>
                <c:pt idx="4">
                  <c:v>101.4</c:v>
                </c:pt>
              </c:numCache>
            </c:numRef>
          </c:val>
          <c:smooth val="0"/>
        </c:ser>
        <c:dLbls>
          <c:showLegendKey val="0"/>
          <c:showVal val="0"/>
          <c:showCatName val="0"/>
          <c:showSerName val="0"/>
          <c:showPercent val="0"/>
          <c:showBubbleSize val="0"/>
        </c:dLbls>
        <c:marker val="1"/>
        <c:smooth val="0"/>
        <c:axId val="153913600"/>
        <c:axId val="153919872"/>
      </c:lineChart>
      <c:catAx>
        <c:axId val="153913600"/>
        <c:scaling>
          <c:orientation val="minMax"/>
        </c:scaling>
        <c:delete val="0"/>
        <c:axPos val="b"/>
        <c:numFmt formatCode="ge" sourceLinked="1"/>
        <c:majorTickMark val="none"/>
        <c:minorTickMark val="none"/>
        <c:tickLblPos val="none"/>
        <c:crossAx val="153919872"/>
        <c:crosses val="autoZero"/>
        <c:auto val="0"/>
        <c:lblAlgn val="ctr"/>
        <c:lblOffset val="100"/>
        <c:noMultiLvlLbl val="1"/>
      </c:catAx>
      <c:valAx>
        <c:axId val="15391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913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030464"/>
        <c:axId val="15403238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30464"/>
        <c:axId val="154032384"/>
      </c:lineChart>
      <c:catAx>
        <c:axId val="154030464"/>
        <c:scaling>
          <c:orientation val="minMax"/>
        </c:scaling>
        <c:delete val="0"/>
        <c:axPos val="b"/>
        <c:numFmt formatCode="ge" sourceLinked="1"/>
        <c:majorTickMark val="none"/>
        <c:minorTickMark val="none"/>
        <c:tickLblPos val="none"/>
        <c:crossAx val="154032384"/>
        <c:crosses val="autoZero"/>
        <c:auto val="0"/>
        <c:lblAlgn val="ctr"/>
        <c:lblOffset val="100"/>
        <c:noMultiLvlLbl val="1"/>
      </c:catAx>
      <c:valAx>
        <c:axId val="15403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40304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804166"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294266</xdr:colOff>
      <xdr:row>41</xdr:row>
      <xdr:rowOff>117765</xdr:rowOff>
    </xdr:from>
    <xdr:ext cx="2608406" cy="392415"/>
    <xdr:sp macro="" textlink="データ!KT9">
      <xdr:nvSpPr>
        <xdr:cNvPr id="28" name="正方形/長方形 27"/>
        <xdr:cNvSpPr/>
      </xdr:nvSpPr>
      <xdr:spPr>
        <a:xfrm>
          <a:off x="27073123"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1965420"/>
          <a:ext cx="5686265" cy="2893989"/>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5013421"/>
          <a:ext cx="5686265" cy="288965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8074409"/>
          <a:ext cx="5686265" cy="288965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1118080"/>
          <a:ext cx="5686265" cy="288966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4128558"/>
          <a:ext cx="5686265" cy="288965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5343" y="11965420"/>
          <a:ext cx="5191977" cy="2893989"/>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5343" y="15013421"/>
          <a:ext cx="5191977" cy="288965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5343" y="18074409"/>
          <a:ext cx="5191977" cy="288965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5343" y="21118080"/>
          <a:ext cx="5191977" cy="288966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5343" y="24128558"/>
          <a:ext cx="5191977" cy="288965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7047" y="11965420"/>
          <a:ext cx="5191977" cy="2893989"/>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7047" y="15013421"/>
          <a:ext cx="5191977" cy="288965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7047" y="18074409"/>
          <a:ext cx="5191977" cy="288965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7047" y="21118080"/>
          <a:ext cx="5191977" cy="288966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7047" y="24128558"/>
          <a:ext cx="5191977" cy="288965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9479" y="11965420"/>
          <a:ext cx="5191978" cy="2893989"/>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9479" y="15013421"/>
          <a:ext cx="5191978" cy="288965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9479" y="18074409"/>
          <a:ext cx="5191978" cy="288965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9479" y="21118080"/>
          <a:ext cx="5191978" cy="288966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9479" y="24128558"/>
          <a:ext cx="5191978" cy="288965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4594" y="11965420"/>
          <a:ext cx="5191977" cy="2893989"/>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4594" y="15013421"/>
          <a:ext cx="5191977" cy="288965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4594" y="18074409"/>
          <a:ext cx="5191977" cy="288965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4594" y="21118080"/>
          <a:ext cx="5191977" cy="288966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4594" y="24128558"/>
          <a:ext cx="5191977" cy="288965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3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3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3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3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3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350"/>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351"/>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352"/>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353"/>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354"/>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355"/>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356"/>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357"/>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358"/>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359"/>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360"/>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361"/>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362"/>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363"/>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364"/>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365"/>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366"/>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367"/>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368"/>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369"/>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370"/>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371"/>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372"/>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373"/>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374"/>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375"/>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376"/>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377"/>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378"/>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379"/>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380"/>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381"/>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382"/>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383"/>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384"/>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385"/>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386"/>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387"/>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388"/>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389"/>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390"/>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391"/>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39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D1" sqref="D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鳥取市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c r="A3" s="1"/>
      <c r="B3" s="169" t="str">
        <f>データ!I6</f>
        <v>法非適用</v>
      </c>
      <c r="C3" s="170"/>
      <c r="D3" s="170"/>
      <c r="E3" s="170"/>
      <c r="F3" s="170" t="str">
        <f>データ!J6</f>
        <v>電気事業</v>
      </c>
      <c r="G3" s="170"/>
      <c r="H3" s="170"/>
      <c r="I3" s="170"/>
      <c r="J3" s="171" t="str">
        <f>データ!K6</f>
        <v>該当数値なし</v>
      </c>
      <c r="K3" s="171"/>
      <c r="L3" s="171"/>
      <c r="M3" s="171"/>
      <c r="N3" s="172" t="str">
        <f>データ!L6</f>
        <v>-</v>
      </c>
      <c r="O3" s="172"/>
      <c r="P3" s="172"/>
      <c r="Q3" s="173"/>
      <c r="R3" s="1"/>
      <c r="S3" s="174" t="s">
        <v>8</v>
      </c>
      <c r="T3" s="175"/>
      <c r="U3" s="175"/>
      <c r="V3" s="175"/>
      <c r="W3" s="175"/>
      <c r="X3" s="175"/>
      <c r="Y3" s="175"/>
      <c r="Z3" s="175"/>
      <c r="AA3" s="175"/>
      <c r="AB3" s="175"/>
      <c r="AC3" s="175"/>
      <c r="AD3" s="175"/>
      <c r="AE3" s="175"/>
      <c r="AF3" s="175"/>
      <c r="AG3" s="175"/>
      <c r="AH3" s="176"/>
      <c r="AI3" s="1"/>
      <c r="AJ3" s="1"/>
      <c r="AK3" s="108" t="s">
        <v>175</v>
      </c>
      <c r="AL3" s="109"/>
      <c r="AM3" s="109"/>
      <c r="AN3" s="109"/>
      <c r="AO3" s="109"/>
      <c r="AP3" s="109"/>
      <c r="AQ3" s="110"/>
    </row>
    <row r="4" spans="1:43" ht="23.1" customHeight="1">
      <c r="A4" s="1"/>
      <c r="B4" s="162" t="s">
        <v>9</v>
      </c>
      <c r="C4" s="150"/>
      <c r="D4" s="150"/>
      <c r="E4" s="150"/>
      <c r="F4" s="150" t="s">
        <v>10</v>
      </c>
      <c r="G4" s="150"/>
      <c r="H4" s="150"/>
      <c r="I4" s="150"/>
      <c r="J4" s="150" t="s">
        <v>11</v>
      </c>
      <c r="K4" s="150"/>
      <c r="L4" s="150"/>
      <c r="M4" s="150"/>
      <c r="N4" s="150" t="s">
        <v>12</v>
      </c>
      <c r="O4" s="150"/>
      <c r="P4" s="150"/>
      <c r="Q4" s="151"/>
      <c r="R4" s="1"/>
      <c r="S4" s="177"/>
      <c r="T4" s="178"/>
      <c r="U4" s="178"/>
      <c r="V4" s="178"/>
      <c r="W4" s="178"/>
      <c r="X4" s="178"/>
      <c r="Y4" s="178"/>
      <c r="Z4" s="178"/>
      <c r="AA4" s="178"/>
      <c r="AB4" s="178"/>
      <c r="AC4" s="178"/>
      <c r="AD4" s="178"/>
      <c r="AE4" s="178"/>
      <c r="AF4" s="178"/>
      <c r="AG4" s="178"/>
      <c r="AH4" s="179"/>
      <c r="AI4" s="1"/>
      <c r="AJ4" s="1"/>
      <c r="AK4" s="108"/>
      <c r="AL4" s="109"/>
      <c r="AM4" s="109"/>
      <c r="AN4" s="109"/>
      <c r="AO4" s="109"/>
      <c r="AP4" s="109"/>
      <c r="AQ4" s="110"/>
    </row>
    <row r="5" spans="1:43" ht="23.1" customHeight="1">
      <c r="A5" s="1"/>
      <c r="B5" s="183" t="str">
        <f>データ!M6</f>
        <v>-</v>
      </c>
      <c r="C5" s="184"/>
      <c r="D5" s="184"/>
      <c r="E5" s="184"/>
      <c r="F5" s="148" t="str">
        <f>データ!N6</f>
        <v>-</v>
      </c>
      <c r="G5" s="184"/>
      <c r="H5" s="184"/>
      <c r="I5" s="185"/>
      <c r="J5" s="186">
        <f>データ!O6</f>
        <v>1</v>
      </c>
      <c r="K5" s="186"/>
      <c r="L5" s="186"/>
      <c r="M5" s="186"/>
      <c r="N5" s="148" t="str">
        <f>データ!P6</f>
        <v>-</v>
      </c>
      <c r="O5" s="184"/>
      <c r="P5" s="184"/>
      <c r="Q5" s="149"/>
      <c r="R5" s="1"/>
      <c r="S5" s="177"/>
      <c r="T5" s="178"/>
      <c r="U5" s="178"/>
      <c r="V5" s="178"/>
      <c r="W5" s="178"/>
      <c r="X5" s="178"/>
      <c r="Y5" s="178"/>
      <c r="Z5" s="178"/>
      <c r="AA5" s="178"/>
      <c r="AB5" s="178"/>
      <c r="AC5" s="178"/>
      <c r="AD5" s="178"/>
      <c r="AE5" s="178"/>
      <c r="AF5" s="178"/>
      <c r="AG5" s="178"/>
      <c r="AH5" s="179"/>
      <c r="AI5" s="1"/>
      <c r="AJ5" s="1"/>
      <c r="AK5" s="108"/>
      <c r="AL5" s="109"/>
      <c r="AM5" s="109"/>
      <c r="AN5" s="109"/>
      <c r="AO5" s="109"/>
      <c r="AP5" s="109"/>
      <c r="AQ5" s="110"/>
    </row>
    <row r="6" spans="1:43" ht="23.1" customHeight="1">
      <c r="A6" s="1"/>
      <c r="B6" s="162" t="s">
        <v>13</v>
      </c>
      <c r="C6" s="150"/>
      <c r="D6" s="150"/>
      <c r="E6" s="150"/>
      <c r="F6" s="150" t="s">
        <v>14</v>
      </c>
      <c r="G6" s="150"/>
      <c r="H6" s="150"/>
      <c r="I6" s="150"/>
      <c r="J6" s="150" t="s">
        <v>15</v>
      </c>
      <c r="K6" s="150"/>
      <c r="L6" s="150"/>
      <c r="M6" s="150"/>
      <c r="N6" s="150" t="s">
        <v>16</v>
      </c>
      <c r="O6" s="150"/>
      <c r="P6" s="150"/>
      <c r="Q6" s="151"/>
      <c r="R6" s="1"/>
      <c r="S6" s="177"/>
      <c r="T6" s="178"/>
      <c r="U6" s="178"/>
      <c r="V6" s="178"/>
      <c r="W6" s="178"/>
      <c r="X6" s="178"/>
      <c r="Y6" s="178"/>
      <c r="Z6" s="178"/>
      <c r="AA6" s="178"/>
      <c r="AB6" s="178"/>
      <c r="AC6" s="178"/>
      <c r="AD6" s="178"/>
      <c r="AE6" s="178"/>
      <c r="AF6" s="178"/>
      <c r="AG6" s="178"/>
      <c r="AH6" s="179"/>
      <c r="AI6" s="1"/>
      <c r="AJ6" s="1"/>
      <c r="AK6" s="108"/>
      <c r="AL6" s="109"/>
      <c r="AM6" s="109"/>
      <c r="AN6" s="109"/>
      <c r="AO6" s="109"/>
      <c r="AP6" s="109"/>
      <c r="AQ6" s="110"/>
    </row>
    <row r="7" spans="1:43" ht="22.5" customHeight="1">
      <c r="A7" s="1"/>
      <c r="B7" s="163" t="s">
        <v>125</v>
      </c>
      <c r="C7" s="164"/>
      <c r="D7" s="164"/>
      <c r="E7" s="164"/>
      <c r="F7" s="165" t="s">
        <v>176</v>
      </c>
      <c r="G7" s="165"/>
      <c r="H7" s="165"/>
      <c r="I7" s="165"/>
      <c r="J7" s="166" t="str">
        <f>データ!S6</f>
        <v>無</v>
      </c>
      <c r="K7" s="166"/>
      <c r="L7" s="166"/>
      <c r="M7" s="166"/>
      <c r="N7" s="167" t="s">
        <v>127</v>
      </c>
      <c r="O7" s="167"/>
      <c r="P7" s="167"/>
      <c r="Q7" s="168"/>
      <c r="R7" s="1"/>
      <c r="S7" s="177"/>
      <c r="T7" s="178"/>
      <c r="U7" s="178"/>
      <c r="V7" s="178"/>
      <c r="W7" s="178"/>
      <c r="X7" s="178"/>
      <c r="Y7" s="178"/>
      <c r="Z7" s="178"/>
      <c r="AA7" s="178"/>
      <c r="AB7" s="178"/>
      <c r="AC7" s="178"/>
      <c r="AD7" s="178"/>
      <c r="AE7" s="178"/>
      <c r="AF7" s="178"/>
      <c r="AG7" s="178"/>
      <c r="AH7" s="179"/>
      <c r="AI7" s="1"/>
      <c r="AJ7" s="1"/>
      <c r="AK7" s="108"/>
      <c r="AL7" s="109"/>
      <c r="AM7" s="109"/>
      <c r="AN7" s="109"/>
      <c r="AO7" s="109"/>
      <c r="AP7" s="109"/>
      <c r="AQ7" s="110"/>
    </row>
    <row r="8" spans="1:43" ht="23.1" customHeight="1">
      <c r="A8" s="1"/>
      <c r="B8" s="143" t="s">
        <v>17</v>
      </c>
      <c r="C8" s="144"/>
      <c r="D8" s="144"/>
      <c r="E8" s="145"/>
      <c r="F8" s="150"/>
      <c r="G8" s="150"/>
      <c r="H8" s="150"/>
      <c r="I8" s="150"/>
      <c r="J8" s="150"/>
      <c r="K8" s="150"/>
      <c r="L8" s="150"/>
      <c r="M8" s="150"/>
      <c r="N8" s="150"/>
      <c r="O8" s="150"/>
      <c r="P8" s="150"/>
      <c r="Q8" s="151"/>
      <c r="R8" s="1"/>
      <c r="S8" s="177"/>
      <c r="T8" s="178"/>
      <c r="U8" s="178"/>
      <c r="V8" s="178"/>
      <c r="W8" s="178"/>
      <c r="X8" s="178"/>
      <c r="Y8" s="178"/>
      <c r="Z8" s="178"/>
      <c r="AA8" s="178"/>
      <c r="AB8" s="178"/>
      <c r="AC8" s="178"/>
      <c r="AD8" s="178"/>
      <c r="AE8" s="178"/>
      <c r="AF8" s="178"/>
      <c r="AG8" s="178"/>
      <c r="AH8" s="179"/>
      <c r="AI8" s="1"/>
      <c r="AJ8" s="1"/>
      <c r="AK8" s="108"/>
      <c r="AL8" s="109"/>
      <c r="AM8" s="109"/>
      <c r="AN8" s="109"/>
      <c r="AO8" s="109"/>
      <c r="AP8" s="109"/>
      <c r="AQ8" s="110"/>
    </row>
    <row r="9" spans="1:43" ht="23.1" customHeight="1" thickBot="1">
      <c r="A9" s="1"/>
      <c r="B9" s="152">
        <f>データ!U6</f>
        <v>100</v>
      </c>
      <c r="C9" s="153"/>
      <c r="D9" s="153"/>
      <c r="E9" s="154"/>
      <c r="F9" s="155"/>
      <c r="G9" s="155"/>
      <c r="H9" s="155"/>
      <c r="I9" s="155"/>
      <c r="J9" s="156"/>
      <c r="K9" s="156"/>
      <c r="L9" s="156"/>
      <c r="M9" s="156"/>
      <c r="N9" s="155"/>
      <c r="O9" s="155"/>
      <c r="P9" s="155"/>
      <c r="Q9" s="157"/>
      <c r="R9" s="1"/>
      <c r="S9" s="177"/>
      <c r="T9" s="178"/>
      <c r="U9" s="178"/>
      <c r="V9" s="178"/>
      <c r="W9" s="178"/>
      <c r="X9" s="178"/>
      <c r="Y9" s="178"/>
      <c r="Z9" s="178"/>
      <c r="AA9" s="178"/>
      <c r="AB9" s="178"/>
      <c r="AC9" s="178"/>
      <c r="AD9" s="178"/>
      <c r="AE9" s="178"/>
      <c r="AF9" s="178"/>
      <c r="AG9" s="178"/>
      <c r="AH9" s="179"/>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7"/>
      <c r="T10" s="178"/>
      <c r="U10" s="178"/>
      <c r="V10" s="178"/>
      <c r="W10" s="178"/>
      <c r="X10" s="178"/>
      <c r="Y10" s="178"/>
      <c r="Z10" s="178"/>
      <c r="AA10" s="178"/>
      <c r="AB10" s="178"/>
      <c r="AC10" s="178"/>
      <c r="AD10" s="178"/>
      <c r="AE10" s="178"/>
      <c r="AF10" s="178"/>
      <c r="AG10" s="178"/>
      <c r="AH10" s="179"/>
      <c r="AI10" s="1"/>
      <c r="AJ10" s="1"/>
      <c r="AK10" s="108"/>
      <c r="AL10" s="109"/>
      <c r="AM10" s="109"/>
      <c r="AN10" s="109"/>
      <c r="AO10" s="109"/>
      <c r="AP10" s="109"/>
      <c r="AQ10" s="110"/>
    </row>
    <row r="11" spans="1:43" ht="23.1" customHeight="1">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7"/>
      <c r="T11" s="178"/>
      <c r="U11" s="178"/>
      <c r="V11" s="178"/>
      <c r="W11" s="178"/>
      <c r="X11" s="178"/>
      <c r="Y11" s="178"/>
      <c r="Z11" s="178"/>
      <c r="AA11" s="178"/>
      <c r="AB11" s="178"/>
      <c r="AC11" s="178"/>
      <c r="AD11" s="178"/>
      <c r="AE11" s="178"/>
      <c r="AF11" s="178"/>
      <c r="AG11" s="178"/>
      <c r="AH11" s="179"/>
      <c r="AI11" s="1"/>
      <c r="AJ11" s="1"/>
      <c r="AK11" s="108"/>
      <c r="AL11" s="109"/>
      <c r="AM11" s="109"/>
      <c r="AN11" s="109"/>
      <c r="AO11" s="109"/>
      <c r="AP11" s="109"/>
      <c r="AQ11" s="110"/>
    </row>
    <row r="12" spans="1:43" ht="23.1" customHeight="1">
      <c r="A12" s="1"/>
      <c r="B12" s="162" t="s">
        <v>21</v>
      </c>
      <c r="C12" s="150"/>
      <c r="D12" s="150"/>
      <c r="E12" s="150"/>
      <c r="F12" s="146" t="str">
        <f>データ!V6</f>
        <v>-</v>
      </c>
      <c r="G12" s="147"/>
      <c r="H12" s="146" t="str">
        <f>データ!W6</f>
        <v>-</v>
      </c>
      <c r="I12" s="147"/>
      <c r="J12" s="146" t="str">
        <f>データ!X6</f>
        <v>-</v>
      </c>
      <c r="K12" s="147"/>
      <c r="L12" s="146" t="str">
        <f>データ!Y6</f>
        <v>-</v>
      </c>
      <c r="M12" s="147"/>
      <c r="N12" s="148" t="str">
        <f>データ!Z6</f>
        <v>-</v>
      </c>
      <c r="O12" s="149"/>
      <c r="P12" s="8"/>
      <c r="Q12" s="8"/>
      <c r="R12" s="1"/>
      <c r="S12" s="177"/>
      <c r="T12" s="178"/>
      <c r="U12" s="178"/>
      <c r="V12" s="178"/>
      <c r="W12" s="178"/>
      <c r="X12" s="178"/>
      <c r="Y12" s="178"/>
      <c r="Z12" s="178"/>
      <c r="AA12" s="178"/>
      <c r="AB12" s="178"/>
      <c r="AC12" s="178"/>
      <c r="AD12" s="178"/>
      <c r="AE12" s="178"/>
      <c r="AF12" s="178"/>
      <c r="AG12" s="178"/>
      <c r="AH12" s="179"/>
      <c r="AI12" s="1"/>
      <c r="AJ12" s="1"/>
      <c r="AK12" s="108"/>
      <c r="AL12" s="109"/>
      <c r="AM12" s="109"/>
      <c r="AN12" s="109"/>
      <c r="AO12" s="109"/>
      <c r="AP12" s="109"/>
      <c r="AQ12" s="110"/>
    </row>
    <row r="13" spans="1:43" ht="23.1" customHeight="1">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7"/>
      <c r="T13" s="178"/>
      <c r="U13" s="178"/>
      <c r="V13" s="178"/>
      <c r="W13" s="178"/>
      <c r="X13" s="178"/>
      <c r="Y13" s="178"/>
      <c r="Z13" s="178"/>
      <c r="AA13" s="178"/>
      <c r="AB13" s="178"/>
      <c r="AC13" s="178"/>
      <c r="AD13" s="178"/>
      <c r="AE13" s="178"/>
      <c r="AF13" s="178"/>
      <c r="AG13" s="178"/>
      <c r="AH13" s="179"/>
      <c r="AI13" s="1"/>
      <c r="AJ13" s="1"/>
      <c r="AK13" s="108"/>
      <c r="AL13" s="109"/>
      <c r="AM13" s="109"/>
      <c r="AN13" s="109"/>
      <c r="AO13" s="109"/>
      <c r="AP13" s="109"/>
      <c r="AQ13" s="110"/>
    </row>
    <row r="14" spans="1:43" ht="23.1" customHeight="1">
      <c r="A14" s="1"/>
      <c r="B14" s="143" t="s">
        <v>23</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7"/>
      <c r="T14" s="178"/>
      <c r="U14" s="178"/>
      <c r="V14" s="178"/>
      <c r="W14" s="178"/>
      <c r="X14" s="178"/>
      <c r="Y14" s="178"/>
      <c r="Z14" s="178"/>
      <c r="AA14" s="178"/>
      <c r="AB14" s="178"/>
      <c r="AC14" s="178"/>
      <c r="AD14" s="178"/>
      <c r="AE14" s="178"/>
      <c r="AF14" s="178"/>
      <c r="AG14" s="178"/>
      <c r="AH14" s="179"/>
      <c r="AI14" s="1"/>
      <c r="AJ14" s="1"/>
      <c r="AK14" s="108"/>
      <c r="AL14" s="109"/>
      <c r="AM14" s="109"/>
      <c r="AN14" s="109"/>
      <c r="AO14" s="109"/>
      <c r="AP14" s="109"/>
      <c r="AQ14" s="110"/>
    </row>
    <row r="15" spans="1:43" ht="23.1" customHeight="1">
      <c r="A15" s="1"/>
      <c r="B15" s="136" t="s">
        <v>24</v>
      </c>
      <c r="C15" s="137"/>
      <c r="D15" s="137"/>
      <c r="E15" s="138"/>
      <c r="F15" s="139" t="str">
        <f>データ!AK6</f>
        <v>-</v>
      </c>
      <c r="G15" s="139"/>
      <c r="H15" s="139" t="str">
        <f>データ!AL6</f>
        <v>-</v>
      </c>
      <c r="I15" s="139"/>
      <c r="J15" s="139" t="str">
        <f>データ!AM6</f>
        <v>-</v>
      </c>
      <c r="K15" s="139"/>
      <c r="L15" s="139">
        <f>データ!AN6</f>
        <v>541</v>
      </c>
      <c r="M15" s="139"/>
      <c r="N15" s="140">
        <f>データ!AO6</f>
        <v>622</v>
      </c>
      <c r="O15" s="141"/>
      <c r="P15" s="8"/>
      <c r="Q15" s="8"/>
      <c r="R15" s="1"/>
      <c r="S15" s="177"/>
      <c r="T15" s="178"/>
      <c r="U15" s="178"/>
      <c r="V15" s="178"/>
      <c r="W15" s="178"/>
      <c r="X15" s="178"/>
      <c r="Y15" s="178"/>
      <c r="Z15" s="178"/>
      <c r="AA15" s="178"/>
      <c r="AB15" s="178"/>
      <c r="AC15" s="178"/>
      <c r="AD15" s="178"/>
      <c r="AE15" s="178"/>
      <c r="AF15" s="178"/>
      <c r="AG15" s="178"/>
      <c r="AH15" s="179"/>
      <c r="AI15" s="1"/>
      <c r="AJ15" s="1"/>
      <c r="AK15" s="108"/>
      <c r="AL15" s="109"/>
      <c r="AM15" s="109"/>
      <c r="AN15" s="109"/>
      <c r="AO15" s="109"/>
      <c r="AP15" s="109"/>
      <c r="AQ15" s="110"/>
    </row>
    <row r="16" spans="1:43" ht="23.1" customHeight="1" thickBot="1">
      <c r="A16" s="1"/>
      <c r="B16" s="129" t="s">
        <v>25</v>
      </c>
      <c r="C16" s="130"/>
      <c r="D16" s="130"/>
      <c r="E16" s="131"/>
      <c r="F16" s="142" t="str">
        <f>データ!AP6</f>
        <v>-</v>
      </c>
      <c r="G16" s="142"/>
      <c r="H16" s="142" t="str">
        <f>データ!AQ6</f>
        <v>-</v>
      </c>
      <c r="I16" s="142"/>
      <c r="J16" s="142" t="str">
        <f>データ!AR6</f>
        <v>-</v>
      </c>
      <c r="K16" s="142"/>
      <c r="L16" s="142">
        <f>データ!AS6</f>
        <v>541</v>
      </c>
      <c r="M16" s="142"/>
      <c r="N16" s="134">
        <f>データ!AT6</f>
        <v>622</v>
      </c>
      <c r="O16" s="135"/>
      <c r="P16" s="8"/>
      <c r="Q16" s="8"/>
      <c r="R16" s="1"/>
      <c r="S16" s="177"/>
      <c r="T16" s="178"/>
      <c r="U16" s="178"/>
      <c r="V16" s="178"/>
      <c r="W16" s="178"/>
      <c r="X16" s="178"/>
      <c r="Y16" s="178"/>
      <c r="Z16" s="178"/>
      <c r="AA16" s="178"/>
      <c r="AB16" s="178"/>
      <c r="AC16" s="178"/>
      <c r="AD16" s="178"/>
      <c r="AE16" s="178"/>
      <c r="AF16" s="178"/>
      <c r="AG16" s="178"/>
      <c r="AH16" s="179"/>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7"/>
      <c r="T17" s="178"/>
      <c r="U17" s="178"/>
      <c r="V17" s="178"/>
      <c r="W17" s="178"/>
      <c r="X17" s="178"/>
      <c r="Y17" s="178"/>
      <c r="Z17" s="178"/>
      <c r="AA17" s="178"/>
      <c r="AB17" s="178"/>
      <c r="AC17" s="178"/>
      <c r="AD17" s="178"/>
      <c r="AE17" s="178"/>
      <c r="AF17" s="178"/>
      <c r="AG17" s="178"/>
      <c r="AH17" s="179"/>
      <c r="AI17" s="1"/>
      <c r="AJ17" s="1"/>
      <c r="AK17" s="108"/>
      <c r="AL17" s="109"/>
      <c r="AM17" s="109"/>
      <c r="AN17" s="109"/>
      <c r="AO17" s="109"/>
      <c r="AP17" s="109"/>
      <c r="AQ17" s="110"/>
    </row>
    <row r="18" spans="1:43" ht="23.1" customHeight="1">
      <c r="A18" s="1"/>
      <c r="B18" s="125"/>
      <c r="C18" s="126"/>
      <c r="D18" s="126"/>
      <c r="E18" s="126"/>
      <c r="F18" s="127" t="s">
        <v>26</v>
      </c>
      <c r="G18" s="127"/>
      <c r="H18" s="127"/>
      <c r="I18" s="127" t="s">
        <v>27</v>
      </c>
      <c r="J18" s="127"/>
      <c r="K18" s="127"/>
      <c r="L18" s="127" t="s">
        <v>25</v>
      </c>
      <c r="M18" s="127"/>
      <c r="N18" s="127"/>
      <c r="O18" s="128"/>
      <c r="P18" s="1"/>
      <c r="Q18" s="1"/>
      <c r="R18" s="1"/>
      <c r="S18" s="177"/>
      <c r="T18" s="178"/>
      <c r="U18" s="178"/>
      <c r="V18" s="178"/>
      <c r="W18" s="178"/>
      <c r="X18" s="178"/>
      <c r="Y18" s="178"/>
      <c r="Z18" s="178"/>
      <c r="AA18" s="178"/>
      <c r="AB18" s="178"/>
      <c r="AC18" s="178"/>
      <c r="AD18" s="178"/>
      <c r="AE18" s="178"/>
      <c r="AF18" s="178"/>
      <c r="AG18" s="178"/>
      <c r="AH18" s="179"/>
      <c r="AI18" s="1"/>
      <c r="AJ18" s="1"/>
      <c r="AK18" s="108"/>
      <c r="AL18" s="109"/>
      <c r="AM18" s="109"/>
      <c r="AN18" s="109"/>
      <c r="AO18" s="109"/>
      <c r="AP18" s="109"/>
      <c r="AQ18" s="110"/>
    </row>
    <row r="19" spans="1:43" ht="23.1" customHeight="1" thickBot="1">
      <c r="A19" s="1"/>
      <c r="B19" s="129" t="s">
        <v>28</v>
      </c>
      <c r="C19" s="130"/>
      <c r="D19" s="130"/>
      <c r="E19" s="131"/>
      <c r="F19" s="132" t="str">
        <f>データ!AU6</f>
        <v>-</v>
      </c>
      <c r="G19" s="132"/>
      <c r="H19" s="132"/>
      <c r="I19" s="132">
        <f>データ!AV6</f>
        <v>26879</v>
      </c>
      <c r="J19" s="132"/>
      <c r="K19" s="132"/>
      <c r="L19" s="132">
        <f>データ!AW6</f>
        <v>26879</v>
      </c>
      <c r="M19" s="132"/>
      <c r="N19" s="132"/>
      <c r="O19" s="133"/>
      <c r="P19" s="1"/>
      <c r="Q19" s="1"/>
      <c r="R19" s="1"/>
      <c r="S19" s="180"/>
      <c r="T19" s="181"/>
      <c r="U19" s="181"/>
      <c r="V19" s="181"/>
      <c r="W19" s="181"/>
      <c r="X19" s="181"/>
      <c r="Y19" s="181"/>
      <c r="Z19" s="181"/>
      <c r="AA19" s="181"/>
      <c r="AB19" s="181"/>
      <c r="AC19" s="181"/>
      <c r="AD19" s="181"/>
      <c r="AE19" s="181"/>
      <c r="AF19" s="181"/>
      <c r="AG19" s="181"/>
      <c r="AH19" s="182"/>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174</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177</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67.5">
      <c r="A6" s="46" t="s">
        <v>113</v>
      </c>
      <c r="B6" s="64" t="str">
        <f>B7</f>
        <v>2015</v>
      </c>
      <c r="C6" s="64" t="str">
        <f t="shared" ref="C6:AW6" si="6">C7</f>
        <v>312011</v>
      </c>
      <c r="D6" s="64" t="str">
        <f t="shared" si="6"/>
        <v>47</v>
      </c>
      <c r="E6" s="64" t="str">
        <f t="shared" si="6"/>
        <v>04</v>
      </c>
      <c r="F6" s="64" t="str">
        <f t="shared" si="6"/>
        <v>0</v>
      </c>
      <c r="G6" s="64" t="str">
        <f t="shared" si="6"/>
        <v>000</v>
      </c>
      <c r="H6" s="64" t="str">
        <f t="shared" si="6"/>
        <v>鳥取県　鳥取市</v>
      </c>
      <c r="I6" s="64" t="str">
        <f t="shared" si="6"/>
        <v>法非適用</v>
      </c>
      <c r="J6" s="64" t="str">
        <f t="shared" si="6"/>
        <v>電気事業</v>
      </c>
      <c r="K6" s="65" t="str">
        <f t="shared" si="6"/>
        <v>該当数値なし</v>
      </c>
      <c r="L6" s="66" t="str">
        <f t="shared" si="6"/>
        <v>-</v>
      </c>
      <c r="M6" s="66" t="str">
        <f t="shared" si="6"/>
        <v>-</v>
      </c>
      <c r="N6" s="66" t="str">
        <f t="shared" si="6"/>
        <v>-</v>
      </c>
      <c r="O6" s="66">
        <f t="shared" si="6"/>
        <v>1</v>
      </c>
      <c r="P6" s="66" t="str">
        <f t="shared" si="6"/>
        <v>-</v>
      </c>
      <c r="Q6" s="67" t="str">
        <f>Q7</f>
        <v>平成46年3月31日　鳥取市青谷町いかり原太陽光発電所</v>
      </c>
      <c r="R6" s="68" t="str">
        <f t="shared" si="6"/>
        <v>平成46年3月31日　鳥取市青谷町いかり原太陽光発電所</v>
      </c>
      <c r="S6" s="64" t="str">
        <f t="shared" si="6"/>
        <v>無</v>
      </c>
      <c r="T6" s="68" t="str">
        <f t="shared" si="6"/>
        <v>株式会社とっとり市民電力</v>
      </c>
      <c r="U6" s="65">
        <f t="shared" si="6"/>
        <v>100</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f t="shared" si="6"/>
        <v>541</v>
      </c>
      <c r="AO6" s="66">
        <f t="shared" si="6"/>
        <v>622</v>
      </c>
      <c r="AP6" s="66" t="str">
        <f t="shared" si="6"/>
        <v>-</v>
      </c>
      <c r="AQ6" s="66" t="str">
        <f t="shared" si="6"/>
        <v>-</v>
      </c>
      <c r="AR6" s="66" t="str">
        <f t="shared" si="6"/>
        <v>-</v>
      </c>
      <c r="AS6" s="66">
        <f t="shared" si="6"/>
        <v>541</v>
      </c>
      <c r="AT6" s="66">
        <f t="shared" si="6"/>
        <v>622</v>
      </c>
      <c r="AU6" s="66" t="str">
        <f t="shared" si="6"/>
        <v>-</v>
      </c>
      <c r="AV6" s="66">
        <f t="shared" si="6"/>
        <v>26879</v>
      </c>
      <c r="AW6" s="66">
        <f t="shared" si="6"/>
        <v>26879</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67.5">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1</v>
      </c>
      <c r="P7" s="77" t="s">
        <v>124</v>
      </c>
      <c r="Q7" s="78" t="s">
        <v>125</v>
      </c>
      <c r="R7" s="78" t="s">
        <v>125</v>
      </c>
      <c r="S7" s="79" t="s">
        <v>126</v>
      </c>
      <c r="T7" s="78" t="s">
        <v>127</v>
      </c>
      <c r="U7" s="75">
        <v>100</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v>541</v>
      </c>
      <c r="AO7" s="77">
        <v>622</v>
      </c>
      <c r="AP7" s="77" t="s">
        <v>124</v>
      </c>
      <c r="AQ7" s="77" t="s">
        <v>124</v>
      </c>
      <c r="AR7" s="77" t="s">
        <v>124</v>
      </c>
      <c r="AS7" s="77">
        <v>541</v>
      </c>
      <c r="AT7" s="77">
        <v>622</v>
      </c>
      <c r="AU7" s="77" t="s">
        <v>124</v>
      </c>
      <c r="AV7" s="77">
        <v>26879</v>
      </c>
      <c r="AW7" s="77">
        <v>26879</v>
      </c>
      <c r="AX7" s="80" t="s">
        <v>124</v>
      </c>
      <c r="AY7" s="80" t="s">
        <v>124</v>
      </c>
      <c r="AZ7" s="80">
        <v>100.1</v>
      </c>
      <c r="BA7" s="80">
        <v>531</v>
      </c>
      <c r="BB7" s="80">
        <v>360.3</v>
      </c>
      <c r="BC7" s="80" t="s">
        <v>124</v>
      </c>
      <c r="BD7" s="80" t="s">
        <v>124</v>
      </c>
      <c r="BE7" s="80">
        <v>164.5</v>
      </c>
      <c r="BF7" s="80">
        <v>124.7</v>
      </c>
      <c r="BG7" s="80">
        <v>118.8</v>
      </c>
      <c r="BH7" s="80">
        <v>100</v>
      </c>
      <c r="BI7" s="80" t="s">
        <v>124</v>
      </c>
      <c r="BJ7" s="80" t="s">
        <v>124</v>
      </c>
      <c r="BK7" s="80" t="s">
        <v>124</v>
      </c>
      <c r="BL7" s="80">
        <v>868.2</v>
      </c>
      <c r="BM7" s="80">
        <v>527.29999999999995</v>
      </c>
      <c r="BN7" s="80" t="s">
        <v>124</v>
      </c>
      <c r="BO7" s="80" t="s">
        <v>124</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t="s">
        <v>124</v>
      </c>
      <c r="CH7" s="80">
        <v>12994.5</v>
      </c>
      <c r="CI7" s="80">
        <v>12000</v>
      </c>
      <c r="CJ7" s="80" t="s">
        <v>124</v>
      </c>
      <c r="CK7" s="80" t="s">
        <v>124</v>
      </c>
      <c r="CL7" s="80">
        <v>11717.4</v>
      </c>
      <c r="CM7" s="80">
        <v>17642.5</v>
      </c>
      <c r="CN7" s="80">
        <v>18815.8</v>
      </c>
      <c r="CO7" s="77" t="s">
        <v>124</v>
      </c>
      <c r="CP7" s="77" t="s">
        <v>124</v>
      </c>
      <c r="CQ7" s="77">
        <v>-2418</v>
      </c>
      <c r="CR7" s="77">
        <v>32225</v>
      </c>
      <c r="CS7" s="77">
        <v>21794</v>
      </c>
      <c r="CT7" s="77" t="s">
        <v>124</v>
      </c>
      <c r="CU7" s="77" t="s">
        <v>124</v>
      </c>
      <c r="CV7" s="77">
        <v>108538</v>
      </c>
      <c r="CW7" s="77">
        <v>58539</v>
      </c>
      <c r="CX7" s="77">
        <v>37685</v>
      </c>
      <c r="CY7" s="77">
        <v>610</v>
      </c>
      <c r="CZ7" s="80" t="s">
        <v>124</v>
      </c>
      <c r="DA7" s="80" t="s">
        <v>124</v>
      </c>
      <c r="DB7" s="80">
        <v>0</v>
      </c>
      <c r="DC7" s="80">
        <v>10.1</v>
      </c>
      <c r="DD7" s="80">
        <v>11.6</v>
      </c>
      <c r="DE7" s="80" t="s">
        <v>124</v>
      </c>
      <c r="DF7" s="80" t="s">
        <v>124</v>
      </c>
      <c r="DG7" s="80">
        <v>38.5</v>
      </c>
      <c r="DH7" s="80">
        <v>37.700000000000003</v>
      </c>
      <c r="DI7" s="80">
        <v>33.9</v>
      </c>
      <c r="DJ7" s="80" t="s">
        <v>124</v>
      </c>
      <c r="DK7" s="80" t="s">
        <v>124</v>
      </c>
      <c r="DL7" s="80" t="s">
        <v>124</v>
      </c>
      <c r="DM7" s="80">
        <v>7.4</v>
      </c>
      <c r="DN7" s="80">
        <v>9.5</v>
      </c>
      <c r="DO7" s="80" t="s">
        <v>124</v>
      </c>
      <c r="DP7" s="80" t="s">
        <v>124</v>
      </c>
      <c r="DQ7" s="80">
        <v>21.6</v>
      </c>
      <c r="DR7" s="80">
        <v>13.7</v>
      </c>
      <c r="DS7" s="80">
        <v>16.3</v>
      </c>
      <c r="DT7" s="80" t="s">
        <v>124</v>
      </c>
      <c r="DU7" s="80" t="s">
        <v>124</v>
      </c>
      <c r="DV7" s="80" t="s">
        <v>124</v>
      </c>
      <c r="DW7" s="80">
        <v>1268.9000000000001</v>
      </c>
      <c r="DX7" s="80">
        <v>1100.9000000000001</v>
      </c>
      <c r="DY7" s="80" t="s">
        <v>124</v>
      </c>
      <c r="DZ7" s="80" t="s">
        <v>124</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t="s">
        <v>124</v>
      </c>
      <c r="EQ7" s="80">
        <v>100</v>
      </c>
      <c r="ER7" s="80">
        <v>100</v>
      </c>
      <c r="ES7" s="80" t="s">
        <v>124</v>
      </c>
      <c r="ET7" s="80" t="s">
        <v>124</v>
      </c>
      <c r="EU7" s="80">
        <v>55.5</v>
      </c>
      <c r="EV7" s="80">
        <v>70.2</v>
      </c>
      <c r="EW7" s="80">
        <v>72.7</v>
      </c>
      <c r="EX7" s="77" t="s">
        <v>124</v>
      </c>
      <c r="EY7" s="80" t="s">
        <v>124</v>
      </c>
      <c r="EZ7" s="80" t="s">
        <v>124</v>
      </c>
      <c r="FA7" s="80" t="s">
        <v>124</v>
      </c>
      <c r="FB7" s="80" t="s">
        <v>124</v>
      </c>
      <c r="FC7" s="80" t="s">
        <v>124</v>
      </c>
      <c r="FD7" s="80" t="s">
        <v>124</v>
      </c>
      <c r="FE7" s="80" t="s">
        <v>124</v>
      </c>
      <c r="FF7" s="80">
        <v>64</v>
      </c>
      <c r="FG7" s="80">
        <v>56.1</v>
      </c>
      <c r="FH7" s="80">
        <v>61.8</v>
      </c>
      <c r="FI7" s="80" t="s">
        <v>124</v>
      </c>
      <c r="FJ7" s="80" t="s">
        <v>124</v>
      </c>
      <c r="FK7" s="80" t="s">
        <v>124</v>
      </c>
      <c r="FL7" s="80" t="s">
        <v>124</v>
      </c>
      <c r="FM7" s="80" t="s">
        <v>124</v>
      </c>
      <c r="FN7" s="80" t="s">
        <v>124</v>
      </c>
      <c r="FO7" s="80" t="s">
        <v>124</v>
      </c>
      <c r="FP7" s="80">
        <v>22.1</v>
      </c>
      <c r="FQ7" s="80">
        <v>16.7</v>
      </c>
      <c r="FR7" s="80">
        <v>8.6999999999999993</v>
      </c>
      <c r="FS7" s="80" t="s">
        <v>124</v>
      </c>
      <c r="FT7" s="80" t="s">
        <v>124</v>
      </c>
      <c r="FU7" s="80" t="s">
        <v>124</v>
      </c>
      <c r="FV7" s="80" t="s">
        <v>124</v>
      </c>
      <c r="FW7" s="80" t="s">
        <v>124</v>
      </c>
      <c r="FX7" s="80" t="s">
        <v>124</v>
      </c>
      <c r="FY7" s="80" t="s">
        <v>124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t="s">
        <v>124</v>
      </c>
      <c r="GT7" s="80">
        <v>56.2</v>
      </c>
      <c r="GU7" s="80">
        <v>58.4</v>
      </c>
      <c r="GV7" s="80">
        <v>80.599999999999994</v>
      </c>
      <c r="GW7" s="77" t="s">
        <v>124</v>
      </c>
      <c r="GX7" s="80" t="s">
        <v>124</v>
      </c>
      <c r="GY7" s="80" t="s">
        <v>124</v>
      </c>
      <c r="GZ7" s="80" t="s">
        <v>124</v>
      </c>
      <c r="HA7" s="80" t="s">
        <v>124</v>
      </c>
      <c r="HB7" s="80" t="s">
        <v>124</v>
      </c>
      <c r="HC7" s="80" t="s">
        <v>124</v>
      </c>
      <c r="HD7" s="80" t="s">
        <v>124</v>
      </c>
      <c r="HE7" s="80">
        <v>49.8</v>
      </c>
      <c r="HF7" s="80">
        <v>50.3</v>
      </c>
      <c r="HG7" s="80">
        <v>47.9</v>
      </c>
      <c r="HH7" s="80" t="s">
        <v>124</v>
      </c>
      <c r="HI7" s="80" t="s">
        <v>124</v>
      </c>
      <c r="HJ7" s="80" t="s">
        <v>124</v>
      </c>
      <c r="HK7" s="80" t="s">
        <v>124</v>
      </c>
      <c r="HL7" s="80" t="s">
        <v>124</v>
      </c>
      <c r="HM7" s="80" t="s">
        <v>124</v>
      </c>
      <c r="HN7" s="80" t="s">
        <v>124</v>
      </c>
      <c r="HO7" s="80">
        <v>11.5</v>
      </c>
      <c r="HP7" s="80">
        <v>5.2</v>
      </c>
      <c r="HQ7" s="80">
        <v>13</v>
      </c>
      <c r="HR7" s="80" t="s">
        <v>124</v>
      </c>
      <c r="HS7" s="80" t="s">
        <v>124</v>
      </c>
      <c r="HT7" s="80" t="s">
        <v>124</v>
      </c>
      <c r="HU7" s="80" t="s">
        <v>124</v>
      </c>
      <c r="HV7" s="80" t="s">
        <v>124</v>
      </c>
      <c r="HW7" s="80" t="s">
        <v>124</v>
      </c>
      <c r="HX7" s="80" t="s">
        <v>124</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v>40.700000000000003</v>
      </c>
      <c r="IT7" s="80">
        <v>52.3</v>
      </c>
      <c r="IU7" s="80">
        <v>52.8</v>
      </c>
      <c r="IV7" s="77" t="s">
        <v>124</v>
      </c>
      <c r="IW7" s="80" t="s">
        <v>124</v>
      </c>
      <c r="IX7" s="80" t="s">
        <v>124</v>
      </c>
      <c r="IY7" s="80" t="s">
        <v>124</v>
      </c>
      <c r="IZ7" s="80" t="s">
        <v>124</v>
      </c>
      <c r="JA7" s="80" t="s">
        <v>124</v>
      </c>
      <c r="JB7" s="80" t="s">
        <v>124</v>
      </c>
      <c r="JC7" s="80" t="s">
        <v>124</v>
      </c>
      <c r="JD7" s="80">
        <v>19.600000000000001</v>
      </c>
      <c r="JE7" s="80">
        <v>18.5</v>
      </c>
      <c r="JF7" s="80">
        <v>16.100000000000001</v>
      </c>
      <c r="JG7" s="80" t="s">
        <v>124</v>
      </c>
      <c r="JH7" s="80" t="s">
        <v>124</v>
      </c>
      <c r="JI7" s="80" t="s">
        <v>124</v>
      </c>
      <c r="JJ7" s="80" t="s">
        <v>124</v>
      </c>
      <c r="JK7" s="80" t="s">
        <v>124</v>
      </c>
      <c r="JL7" s="80" t="s">
        <v>124</v>
      </c>
      <c r="JM7" s="80" t="s">
        <v>124</v>
      </c>
      <c r="JN7" s="80">
        <v>42.6</v>
      </c>
      <c r="JO7" s="80">
        <v>43.7</v>
      </c>
      <c r="JP7" s="80">
        <v>45.4</v>
      </c>
      <c r="JQ7" s="80" t="s">
        <v>124</v>
      </c>
      <c r="JR7" s="80" t="s">
        <v>124</v>
      </c>
      <c r="JS7" s="80" t="s">
        <v>124</v>
      </c>
      <c r="JT7" s="80" t="s">
        <v>124</v>
      </c>
      <c r="JU7" s="80" t="s">
        <v>124</v>
      </c>
      <c r="JV7" s="80" t="s">
        <v>124</v>
      </c>
      <c r="JW7" s="80" t="s">
        <v>124</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v>84.2</v>
      </c>
      <c r="KS7" s="80">
        <v>98.4</v>
      </c>
      <c r="KT7" s="80">
        <v>98.4</v>
      </c>
      <c r="KU7" s="77">
        <v>610</v>
      </c>
      <c r="KV7" s="80" t="s">
        <v>124</v>
      </c>
      <c r="KW7" s="80" t="s">
        <v>124</v>
      </c>
      <c r="KX7" s="80">
        <v>0</v>
      </c>
      <c r="KY7" s="80">
        <v>10.1</v>
      </c>
      <c r="KZ7" s="80">
        <v>11.6</v>
      </c>
      <c r="LA7" s="80" t="s">
        <v>124</v>
      </c>
      <c r="LB7" s="80" t="s">
        <v>124</v>
      </c>
      <c r="LC7" s="80">
        <v>6.4</v>
      </c>
      <c r="LD7" s="80">
        <v>13.7</v>
      </c>
      <c r="LE7" s="80">
        <v>12</v>
      </c>
      <c r="LF7" s="80" t="s">
        <v>124</v>
      </c>
      <c r="LG7" s="80" t="s">
        <v>124</v>
      </c>
      <c r="LH7" s="80" t="s">
        <v>124</v>
      </c>
      <c r="LI7" s="80">
        <v>7.4</v>
      </c>
      <c r="LJ7" s="80">
        <v>9.5</v>
      </c>
      <c r="LK7" s="80" t="s">
        <v>124</v>
      </c>
      <c r="LL7" s="80" t="s">
        <v>124</v>
      </c>
      <c r="LM7" s="80">
        <v>0.2</v>
      </c>
      <c r="LN7" s="80">
        <v>2.9</v>
      </c>
      <c r="LO7" s="80">
        <v>0.6</v>
      </c>
      <c r="LP7" s="80" t="s">
        <v>124</v>
      </c>
      <c r="LQ7" s="80" t="s">
        <v>124</v>
      </c>
      <c r="LR7" s="80" t="s">
        <v>124</v>
      </c>
      <c r="LS7" s="80">
        <v>1268.9000000000001</v>
      </c>
      <c r="LT7" s="80">
        <v>1100.9000000000001</v>
      </c>
      <c r="LU7" s="80" t="s">
        <v>124</v>
      </c>
      <c r="LV7" s="80" t="s">
        <v>124</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v>100</v>
      </c>
      <c r="MN7" s="80">
        <v>100</v>
      </c>
      <c r="MO7" s="80" t="s">
        <v>124</v>
      </c>
      <c r="MP7" s="80" t="s">
        <v>124</v>
      </c>
      <c r="MQ7" s="80">
        <v>100</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v>1</v>
      </c>
      <c r="NI7" s="80">
        <v>1</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（最大出力合計610kW）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（最大出力合計610kW）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t="str">
        <f>AY7</f>
        <v>-</v>
      </c>
      <c r="AZ11" s="92">
        <f>AZ7</f>
        <v>100.1</v>
      </c>
      <c r="BA11" s="92">
        <f>BA7</f>
        <v>531</v>
      </c>
      <c r="BB11" s="92">
        <f>BB7</f>
        <v>360.3</v>
      </c>
      <c r="BC11" s="81"/>
      <c r="BD11" s="81"/>
      <c r="BE11" s="81"/>
      <c r="BF11" s="81"/>
      <c r="BG11" s="81"/>
      <c r="BH11" s="91" t="s">
        <v>137</v>
      </c>
      <c r="BI11" s="92" t="str">
        <f>BI7</f>
        <v>-</v>
      </c>
      <c r="BJ11" s="92" t="str">
        <f>BJ7</f>
        <v>-</v>
      </c>
      <c r="BK11" s="92" t="str">
        <f>BK7</f>
        <v>-</v>
      </c>
      <c r="BL11" s="92">
        <f>BL7</f>
        <v>868.2</v>
      </c>
      <c r="BM11" s="92">
        <f>BM7</f>
        <v>527.29999999999995</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t="str">
        <f>CE7</f>
        <v>-</v>
      </c>
      <c r="CF11" s="92" t="str">
        <f>CF7</f>
        <v>-</v>
      </c>
      <c r="CG11" s="92" t="str">
        <f>CG7</f>
        <v>-</v>
      </c>
      <c r="CH11" s="92">
        <f>CH7</f>
        <v>12994.5</v>
      </c>
      <c r="CI11" s="92">
        <f>CI7</f>
        <v>12000</v>
      </c>
      <c r="CJ11" s="81"/>
      <c r="CK11" s="81"/>
      <c r="CL11" s="81"/>
      <c r="CM11" s="81"/>
      <c r="CN11" s="91" t="s">
        <v>137</v>
      </c>
      <c r="CO11" s="93" t="str">
        <f>CO7</f>
        <v>-</v>
      </c>
      <c r="CP11" s="93" t="str">
        <f>CP7</f>
        <v>-</v>
      </c>
      <c r="CQ11" s="93">
        <f>CQ7</f>
        <v>-2418</v>
      </c>
      <c r="CR11" s="93">
        <f>CR7</f>
        <v>32225</v>
      </c>
      <c r="CS11" s="93">
        <f>CS7</f>
        <v>21794</v>
      </c>
      <c r="CT11" s="81"/>
      <c r="CU11" s="81"/>
      <c r="CV11" s="81"/>
      <c r="CW11" s="81"/>
      <c r="CX11" s="81"/>
      <c r="CY11" s="91" t="s">
        <v>138</v>
      </c>
      <c r="CZ11" s="92" t="str">
        <f>CZ7</f>
        <v>-</v>
      </c>
      <c r="DA11" s="92" t="str">
        <f>DA7</f>
        <v>-</v>
      </c>
      <c r="DB11" s="92">
        <f>DB7</f>
        <v>0</v>
      </c>
      <c r="DC11" s="92">
        <f>DC7</f>
        <v>10.1</v>
      </c>
      <c r="DD11" s="92">
        <f>DD7</f>
        <v>11.6</v>
      </c>
      <c r="DE11" s="81"/>
      <c r="DF11" s="81"/>
      <c r="DG11" s="81"/>
      <c r="DH11" s="81"/>
      <c r="DI11" s="91" t="s">
        <v>137</v>
      </c>
      <c r="DJ11" s="92" t="str">
        <f>DJ7</f>
        <v>-</v>
      </c>
      <c r="DK11" s="92" t="str">
        <f>DK7</f>
        <v>-</v>
      </c>
      <c r="DL11" s="92" t="str">
        <f>DL7</f>
        <v>-</v>
      </c>
      <c r="DM11" s="92">
        <f>DM7</f>
        <v>7.4</v>
      </c>
      <c r="DN11" s="92">
        <f>DN7</f>
        <v>9.5</v>
      </c>
      <c r="DO11" s="81"/>
      <c r="DP11" s="81"/>
      <c r="DQ11" s="81"/>
      <c r="DR11" s="81"/>
      <c r="DS11" s="91" t="s">
        <v>137</v>
      </c>
      <c r="DT11" s="92" t="str">
        <f>DT7</f>
        <v>-</v>
      </c>
      <c r="DU11" s="92" t="str">
        <f>DU7</f>
        <v>-</v>
      </c>
      <c r="DV11" s="92" t="str">
        <f>DV7</f>
        <v>-</v>
      </c>
      <c r="DW11" s="92">
        <f>DW7</f>
        <v>1268.9000000000001</v>
      </c>
      <c r="DX11" s="92">
        <f>DX7</f>
        <v>1100.9000000000001</v>
      </c>
      <c r="DY11" s="81"/>
      <c r="DZ11" s="81"/>
      <c r="EA11" s="81"/>
      <c r="EB11" s="81"/>
      <c r="EC11" s="91" t="s">
        <v>139</v>
      </c>
      <c r="ED11" s="92" t="str">
        <f>ED7</f>
        <v>-</v>
      </c>
      <c r="EE11" s="92" t="str">
        <f>EE7</f>
        <v>-</v>
      </c>
      <c r="EF11" s="92" t="str">
        <f>EF7</f>
        <v>-</v>
      </c>
      <c r="EG11" s="92" t="str">
        <f>EG7</f>
        <v>-</v>
      </c>
      <c r="EH11" s="92" t="str">
        <f>EH7</f>
        <v>-</v>
      </c>
      <c r="EI11" s="81"/>
      <c r="EJ11" s="81"/>
      <c r="EK11" s="81"/>
      <c r="EL11" s="81"/>
      <c r="EM11" s="91" t="s">
        <v>137</v>
      </c>
      <c r="EN11" s="92" t="str">
        <f>EN7</f>
        <v>-</v>
      </c>
      <c r="EO11" s="92" t="str">
        <f>EO7</f>
        <v>-</v>
      </c>
      <c r="EP11" s="92" t="str">
        <f>EP7</f>
        <v>-</v>
      </c>
      <c r="EQ11" s="92">
        <f>EQ7</f>
        <v>100</v>
      </c>
      <c r="ER11" s="92">
        <f>ER7</f>
        <v>100</v>
      </c>
      <c r="ES11" s="81"/>
      <c r="ET11" s="81"/>
      <c r="EU11" s="81"/>
      <c r="EV11" s="81"/>
      <c r="EW11" s="81"/>
      <c r="EX11" s="91" t="s">
        <v>139</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139</v>
      </c>
      <c r="GX11" s="92" t="str">
        <f>GX7</f>
        <v>-</v>
      </c>
      <c r="GY11" s="92" t="str">
        <f>GY7</f>
        <v>-</v>
      </c>
      <c r="GZ11" s="92" t="str">
        <f>GZ7</f>
        <v>-</v>
      </c>
      <c r="HA11" s="92" t="str">
        <f>HA7</f>
        <v>-</v>
      </c>
      <c r="HB11" s="92" t="str">
        <f>HB7</f>
        <v>-</v>
      </c>
      <c r="HC11" s="81"/>
      <c r="HD11" s="81"/>
      <c r="HE11" s="81"/>
      <c r="HF11" s="81"/>
      <c r="HG11" s="91" t="s">
        <v>139</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140</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f>KX7</f>
        <v>0</v>
      </c>
      <c r="KY11" s="92">
        <f>KY7</f>
        <v>10.1</v>
      </c>
      <c r="KZ11" s="92">
        <f>KZ7</f>
        <v>11.6</v>
      </c>
      <c r="LA11" s="81"/>
      <c r="LB11" s="81"/>
      <c r="LC11" s="81"/>
      <c r="LD11" s="81"/>
      <c r="LE11" s="91" t="s">
        <v>137</v>
      </c>
      <c r="LF11" s="92" t="str">
        <f>LF7</f>
        <v>-</v>
      </c>
      <c r="LG11" s="92" t="str">
        <f>LG7</f>
        <v>-</v>
      </c>
      <c r="LH11" s="92" t="str">
        <f>LH7</f>
        <v>-</v>
      </c>
      <c r="LI11" s="92">
        <f>LI7</f>
        <v>7.4</v>
      </c>
      <c r="LJ11" s="92">
        <f>LJ7</f>
        <v>9.5</v>
      </c>
      <c r="LK11" s="81"/>
      <c r="LL11" s="81"/>
      <c r="LM11" s="81"/>
      <c r="LN11" s="81"/>
      <c r="LO11" s="91" t="s">
        <v>137</v>
      </c>
      <c r="LP11" s="92" t="str">
        <f>LP7</f>
        <v>-</v>
      </c>
      <c r="LQ11" s="92" t="str">
        <f>LQ7</f>
        <v>-</v>
      </c>
      <c r="LR11" s="92" t="str">
        <f>LR7</f>
        <v>-</v>
      </c>
      <c r="LS11" s="92">
        <f>LS7</f>
        <v>1268.9000000000001</v>
      </c>
      <c r="LT11" s="92">
        <f>LT7</f>
        <v>1100.9000000000001</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t="str">
        <f>BC7</f>
        <v>-</v>
      </c>
      <c r="AY12" s="92" t="str">
        <f>BD7</f>
        <v>-</v>
      </c>
      <c r="AZ12" s="92">
        <f>BE7</f>
        <v>164.5</v>
      </c>
      <c r="BA12" s="92">
        <f>BF7</f>
        <v>124.7</v>
      </c>
      <c r="BB12" s="92">
        <f>BG7</f>
        <v>118.8</v>
      </c>
      <c r="BC12" s="81"/>
      <c r="BD12" s="81"/>
      <c r="BE12" s="81"/>
      <c r="BF12" s="81"/>
      <c r="BG12" s="81"/>
      <c r="BH12" s="91" t="s">
        <v>141</v>
      </c>
      <c r="BI12" s="92" t="str">
        <f>BN7</f>
        <v>-</v>
      </c>
      <c r="BJ12" s="92" t="str">
        <f>BO7</f>
        <v>-</v>
      </c>
      <c r="BK12" s="92">
        <f>BP7</f>
        <v>366.9</v>
      </c>
      <c r="BL12" s="92">
        <f>BQ7</f>
        <v>324.60000000000002</v>
      </c>
      <c r="BM12" s="92">
        <f>BR7</f>
        <v>255.4</v>
      </c>
      <c r="BN12" s="81"/>
      <c r="BO12" s="81"/>
      <c r="BP12" s="81"/>
      <c r="BQ12" s="81"/>
      <c r="BR12" s="81"/>
      <c r="BS12" s="91" t="s">
        <v>141</v>
      </c>
      <c r="BT12" s="92" t="str">
        <f>BY7</f>
        <v>-</v>
      </c>
      <c r="BU12" s="92" t="str">
        <f>BZ7</f>
        <v>-</v>
      </c>
      <c r="BV12" s="92" t="str">
        <f>CA7</f>
        <v>-</v>
      </c>
      <c r="BW12" s="92" t="str">
        <f>CB7</f>
        <v>-</v>
      </c>
      <c r="BX12" s="92" t="str">
        <f>CC7</f>
        <v>-</v>
      </c>
      <c r="BY12" s="81"/>
      <c r="BZ12" s="81"/>
      <c r="CA12" s="81"/>
      <c r="CB12" s="81"/>
      <c r="CC12" s="81"/>
      <c r="CD12" s="91" t="s">
        <v>141</v>
      </c>
      <c r="CE12" s="92" t="str">
        <f>CJ7</f>
        <v>-</v>
      </c>
      <c r="CF12" s="92" t="str">
        <f>CK7</f>
        <v>-</v>
      </c>
      <c r="CG12" s="92">
        <f>CL7</f>
        <v>11717.4</v>
      </c>
      <c r="CH12" s="92">
        <f>CM7</f>
        <v>17642.5</v>
      </c>
      <c r="CI12" s="92">
        <f>CN7</f>
        <v>18815.8</v>
      </c>
      <c r="CJ12" s="81"/>
      <c r="CK12" s="81"/>
      <c r="CL12" s="81"/>
      <c r="CM12" s="81"/>
      <c r="CN12" s="91" t="s">
        <v>141</v>
      </c>
      <c r="CO12" s="93" t="str">
        <f>CT7</f>
        <v>-</v>
      </c>
      <c r="CP12" s="93" t="str">
        <f>CU7</f>
        <v>-</v>
      </c>
      <c r="CQ12" s="93">
        <f>CV7</f>
        <v>108538</v>
      </c>
      <c r="CR12" s="93">
        <f>CW7</f>
        <v>58539</v>
      </c>
      <c r="CS12" s="93">
        <f>CX7</f>
        <v>37685</v>
      </c>
      <c r="CT12" s="81"/>
      <c r="CU12" s="81"/>
      <c r="CV12" s="81"/>
      <c r="CW12" s="81"/>
      <c r="CX12" s="81"/>
      <c r="CY12" s="91" t="s">
        <v>142</v>
      </c>
      <c r="CZ12" s="92" t="str">
        <f>DE7</f>
        <v>-</v>
      </c>
      <c r="DA12" s="92" t="str">
        <f>DF7</f>
        <v>-</v>
      </c>
      <c r="DB12" s="92">
        <f>DG7</f>
        <v>38.5</v>
      </c>
      <c r="DC12" s="92">
        <f>DH7</f>
        <v>37.700000000000003</v>
      </c>
      <c r="DD12" s="92">
        <f>DI7</f>
        <v>33.9</v>
      </c>
      <c r="DE12" s="81"/>
      <c r="DF12" s="81"/>
      <c r="DG12" s="81"/>
      <c r="DH12" s="81"/>
      <c r="DI12" s="91" t="s">
        <v>141</v>
      </c>
      <c r="DJ12" s="92" t="str">
        <f>DO7</f>
        <v>-</v>
      </c>
      <c r="DK12" s="92" t="str">
        <f>DP7</f>
        <v>-</v>
      </c>
      <c r="DL12" s="92">
        <f>DQ7</f>
        <v>21.6</v>
      </c>
      <c r="DM12" s="92">
        <f>DR7</f>
        <v>13.7</v>
      </c>
      <c r="DN12" s="92">
        <f>DS7</f>
        <v>16.3</v>
      </c>
      <c r="DO12" s="81"/>
      <c r="DP12" s="81"/>
      <c r="DQ12" s="81"/>
      <c r="DR12" s="81"/>
      <c r="DS12" s="91" t="s">
        <v>141</v>
      </c>
      <c r="DT12" s="92" t="str">
        <f>DY7</f>
        <v>-</v>
      </c>
      <c r="DU12" s="92" t="str">
        <f>DZ7</f>
        <v>-</v>
      </c>
      <c r="DV12" s="92">
        <f>EA7</f>
        <v>102.5</v>
      </c>
      <c r="DW12" s="92">
        <f>EB7</f>
        <v>99.7</v>
      </c>
      <c r="DX12" s="92">
        <f>EC7</f>
        <v>101.4</v>
      </c>
      <c r="DY12" s="81"/>
      <c r="DZ12" s="81"/>
      <c r="EA12" s="81"/>
      <c r="EB12" s="81"/>
      <c r="EC12" s="91" t="s">
        <v>143</v>
      </c>
      <c r="ED12" s="92" t="str">
        <f>EI7</f>
        <v>-</v>
      </c>
      <c r="EE12" s="92" t="str">
        <f>EJ7</f>
        <v>-</v>
      </c>
      <c r="EF12" s="92" t="str">
        <f>EK7</f>
        <v>-</v>
      </c>
      <c r="EG12" s="92" t="str">
        <f>EL7</f>
        <v>-</v>
      </c>
      <c r="EH12" s="92" t="str">
        <f>EM7</f>
        <v>-</v>
      </c>
      <c r="EI12" s="81"/>
      <c r="EJ12" s="81"/>
      <c r="EK12" s="81"/>
      <c r="EL12" s="81"/>
      <c r="EM12" s="91" t="s">
        <v>141</v>
      </c>
      <c r="EN12" s="92" t="str">
        <f>ES7</f>
        <v>-</v>
      </c>
      <c r="EO12" s="92" t="str">
        <f>ET7</f>
        <v>-</v>
      </c>
      <c r="EP12" s="92">
        <f>EU7</f>
        <v>55.5</v>
      </c>
      <c r="EQ12" s="92">
        <f>EV7</f>
        <v>70.2</v>
      </c>
      <c r="ER12" s="92">
        <f>EW7</f>
        <v>72.7</v>
      </c>
      <c r="ES12" s="81"/>
      <c r="ET12" s="81"/>
      <c r="EU12" s="81"/>
      <c r="EV12" s="81"/>
      <c r="EW12" s="81"/>
      <c r="EX12" s="91" t="s">
        <v>141</v>
      </c>
      <c r="EY12" s="92" t="str">
        <f>IF($EY$8,FD7,"-")</f>
        <v>-</v>
      </c>
      <c r="EZ12" s="92" t="str">
        <f>IF($EY$8,FE7,"-")</f>
        <v>-</v>
      </c>
      <c r="FA12" s="92" t="str">
        <f>IF($EY$8,FF7,"-")</f>
        <v>-</v>
      </c>
      <c r="FB12" s="92" t="str">
        <f>IF($EY$8,FG7,"-")</f>
        <v>-</v>
      </c>
      <c r="FC12" s="92" t="str">
        <f>IF($EY$8,FH7,"-")</f>
        <v>-</v>
      </c>
      <c r="FD12" s="81"/>
      <c r="FE12" s="81"/>
      <c r="FF12" s="81"/>
      <c r="FG12" s="81"/>
      <c r="FH12" s="91" t="s">
        <v>141</v>
      </c>
      <c r="FI12" s="92" t="str">
        <f>IF($FI$8,FN7,"-")</f>
        <v>-</v>
      </c>
      <c r="FJ12" s="92" t="str">
        <f>IF($FI$8,FO7,"-")</f>
        <v>-</v>
      </c>
      <c r="FK12" s="92" t="str">
        <f>IF($FI$8,FP7,"-")</f>
        <v>-</v>
      </c>
      <c r="FL12" s="92" t="str">
        <f>IF($FI$8,FQ7,"-")</f>
        <v>-</v>
      </c>
      <c r="FM12" s="92" t="str">
        <f>IF($FI$8,FR7,"-")</f>
        <v>-</v>
      </c>
      <c r="FN12" s="81"/>
      <c r="FO12" s="81"/>
      <c r="FP12" s="81"/>
      <c r="FQ12" s="81"/>
      <c r="FR12" s="91" t="s">
        <v>141</v>
      </c>
      <c r="FS12" s="92" t="str">
        <f>IF($FS$8,FX7,"-")</f>
        <v>-</v>
      </c>
      <c r="FT12" s="92" t="str">
        <f>IF($FS$8,FY7,"-")</f>
        <v>-</v>
      </c>
      <c r="FU12" s="92" t="str">
        <f>IF($FS$8,FZ7,"-")</f>
        <v>-</v>
      </c>
      <c r="FV12" s="92" t="str">
        <f>IF($FS$8,GA7,"-")</f>
        <v>-</v>
      </c>
      <c r="FW12" s="92" t="str">
        <f>IF($FS$8,GB7,"-")</f>
        <v>-</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t="str">
        <f>IF($GM$8,GS7,"-")</f>
        <v>-</v>
      </c>
      <c r="GO12" s="92" t="str">
        <f>IF($GM$8,GT7,"-")</f>
        <v>-</v>
      </c>
      <c r="GP12" s="92" t="str">
        <f>IF($GM$8,GU7,"-")</f>
        <v>-</v>
      </c>
      <c r="GQ12" s="92" t="str">
        <f>IF($GM$8,GV7,"-")</f>
        <v>-</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t="str">
        <f>IF($IW$8,JB7,"-")</f>
        <v>-</v>
      </c>
      <c r="IX12" s="92" t="str">
        <f>IF($IW$8,JC7,"-")</f>
        <v>-</v>
      </c>
      <c r="IY12" s="92" t="str">
        <f>IF($IW$8,JD7,"-")</f>
        <v>-</v>
      </c>
      <c r="IZ12" s="92" t="str">
        <f>IF($IW$8,JE7,"-")</f>
        <v>-</v>
      </c>
      <c r="JA12" s="92" t="str">
        <f>IF($IW$8,JF7,"-")</f>
        <v>-</v>
      </c>
      <c r="JB12" s="81"/>
      <c r="JC12" s="81"/>
      <c r="JD12" s="81"/>
      <c r="JE12" s="81"/>
      <c r="JF12" s="91" t="s">
        <v>141</v>
      </c>
      <c r="JG12" s="92" t="str">
        <f>IF($JG$8,JL7,"-")</f>
        <v>-</v>
      </c>
      <c r="JH12" s="92" t="str">
        <f>IF($JG$8,JM7,"-")</f>
        <v>-</v>
      </c>
      <c r="JI12" s="92" t="str">
        <f>IF($JG$8,JN7,"-")</f>
        <v>-</v>
      </c>
      <c r="JJ12" s="92" t="str">
        <f>IF($JG$8,JO7,"-")</f>
        <v>-</v>
      </c>
      <c r="JK12" s="92" t="str">
        <f>IF($JG$8,JP7,"-")</f>
        <v>-</v>
      </c>
      <c r="JL12" s="81"/>
      <c r="JM12" s="81"/>
      <c r="JN12" s="81"/>
      <c r="JO12" s="81"/>
      <c r="JP12" s="91" t="s">
        <v>141</v>
      </c>
      <c r="JQ12" s="92" t="str">
        <f>IF($JQ$8,JV7,"-")</f>
        <v>-</v>
      </c>
      <c r="JR12" s="92" t="str">
        <f>IF($JQ$8,JW7,"-")</f>
        <v>-</v>
      </c>
      <c r="JS12" s="92" t="str">
        <f>IF($JQ$8,JX7,"-")</f>
        <v>-</v>
      </c>
      <c r="JT12" s="92" t="str">
        <f>IF($JQ$8,JY7,"-")</f>
        <v>-</v>
      </c>
      <c r="JU12" s="92" t="str">
        <f>IF($JQ$8,JZ7,"-")</f>
        <v>-</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t="str">
        <f>IF($KK$8,KQ7,"-")</f>
        <v>-</v>
      </c>
      <c r="KM12" s="92" t="str">
        <f>IF($KK$8,KR7,"-")</f>
        <v>-</v>
      </c>
      <c r="KN12" s="92" t="str">
        <f>IF($KK$8,KS7,"-")</f>
        <v>-</v>
      </c>
      <c r="KO12" s="92" t="str">
        <f>IF($KK$8,KT7,"-")</f>
        <v>-</v>
      </c>
      <c r="KP12" s="81"/>
      <c r="KQ12" s="81"/>
      <c r="KR12" s="81"/>
      <c r="KS12" s="81"/>
      <c r="KT12" s="81"/>
      <c r="KU12" s="91" t="s">
        <v>141</v>
      </c>
      <c r="KV12" s="92" t="str">
        <f>IF($KV$8,LA7,"-")</f>
        <v>-</v>
      </c>
      <c r="KW12" s="92" t="str">
        <f>IF($KV$8,LB7,"-")</f>
        <v>-</v>
      </c>
      <c r="KX12" s="92">
        <f>IF($KV$8,LC7,"-")</f>
        <v>6.4</v>
      </c>
      <c r="KY12" s="92">
        <f>IF($KV$8,LD7,"-")</f>
        <v>13.7</v>
      </c>
      <c r="KZ12" s="92">
        <f>IF($KV$8,LE7,"-")</f>
        <v>12</v>
      </c>
      <c r="LA12" s="81"/>
      <c r="LB12" s="81"/>
      <c r="LC12" s="81"/>
      <c r="LD12" s="81"/>
      <c r="LE12" s="91" t="s">
        <v>141</v>
      </c>
      <c r="LF12" s="92" t="str">
        <f>IF($LF$8,LK7,"-")</f>
        <v>-</v>
      </c>
      <c r="LG12" s="92" t="str">
        <f>IF($LF$8,LL7,"-")</f>
        <v>-</v>
      </c>
      <c r="LH12" s="92">
        <f>IF($LF$8,LM7,"-")</f>
        <v>0.2</v>
      </c>
      <c r="LI12" s="92">
        <f>IF($LF$8,LN7,"-")</f>
        <v>2.9</v>
      </c>
      <c r="LJ12" s="92">
        <f>IF($LF$8,LO7,"-")</f>
        <v>0.6</v>
      </c>
      <c r="LK12" s="81"/>
      <c r="LL12" s="81"/>
      <c r="LM12" s="81"/>
      <c r="LN12" s="81"/>
      <c r="LO12" s="91" t="s">
        <v>141</v>
      </c>
      <c r="LP12" s="92" t="str">
        <f>IF($LP$8,LU7,"-")</f>
        <v>-</v>
      </c>
      <c r="LQ12" s="92" t="str">
        <f>IF($LP$8,LV7,"-")</f>
        <v>-</v>
      </c>
      <c r="LR12" s="92">
        <f>IF($LP$8,LW7,"-")</f>
        <v>460.6</v>
      </c>
      <c r="LS12" s="92">
        <f>IF($LP$8,LX7,"-")</f>
        <v>282.39999999999998</v>
      </c>
      <c r="LT12" s="92">
        <f>IF($LP$8,LY7,"-")</f>
        <v>213.5</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203" t="s">
        <v>146</v>
      </c>
      <c r="G14" s="20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3" t="s">
        <v>147</v>
      </c>
      <c r="C15" s="193"/>
      <c r="D15" s="97"/>
      <c r="E15" s="94">
        <v>1</v>
      </c>
      <c r="F15" s="193" t="s">
        <v>148</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149</v>
      </c>
      <c r="AX15" s="99"/>
      <c r="AY15" s="99"/>
      <c r="AZ15" s="99"/>
      <c r="BA15" s="99"/>
      <c r="BB15" s="99"/>
      <c r="BC15" s="97"/>
      <c r="BD15" s="97"/>
      <c r="BE15" s="97"/>
      <c r="BF15" s="97"/>
      <c r="BG15" s="97"/>
      <c r="BH15" s="98" t="s">
        <v>149</v>
      </c>
      <c r="BI15" s="99"/>
      <c r="BJ15" s="99"/>
      <c r="BK15" s="99"/>
      <c r="BL15" s="99"/>
      <c r="BM15" s="99"/>
      <c r="BN15" s="97"/>
      <c r="BO15" s="97"/>
      <c r="BP15" s="97"/>
      <c r="BQ15" s="97"/>
      <c r="BR15" s="97"/>
      <c r="BS15" s="98" t="s">
        <v>149</v>
      </c>
      <c r="BT15" s="99"/>
      <c r="BU15" s="99"/>
      <c r="BV15" s="99"/>
      <c r="BW15" s="99"/>
      <c r="BX15" s="99"/>
      <c r="BY15" s="97"/>
      <c r="BZ15" s="97"/>
      <c r="CA15" s="97"/>
      <c r="CB15" s="97"/>
      <c r="CC15" s="97"/>
      <c r="CD15" s="98" t="s">
        <v>149</v>
      </c>
      <c r="CE15" s="99"/>
      <c r="CF15" s="99"/>
      <c r="CG15" s="99"/>
      <c r="CH15" s="99"/>
      <c r="CI15" s="99"/>
      <c r="CJ15" s="97"/>
      <c r="CK15" s="97"/>
      <c r="CL15" s="97"/>
      <c r="CM15" s="97"/>
      <c r="CN15" s="98" t="s">
        <v>149</v>
      </c>
      <c r="CO15" s="99"/>
      <c r="CP15" s="99"/>
      <c r="CQ15" s="99"/>
      <c r="CR15" s="99"/>
      <c r="CS15" s="99"/>
      <c r="CT15" s="97"/>
      <c r="CU15" s="97"/>
      <c r="CV15" s="97"/>
      <c r="CW15" s="97"/>
      <c r="CX15" s="97"/>
      <c r="CY15" s="98" t="s">
        <v>149</v>
      </c>
      <c r="CZ15" s="99"/>
      <c r="DA15" s="99"/>
      <c r="DB15" s="99"/>
      <c r="DC15" s="99"/>
      <c r="DD15" s="99"/>
      <c r="DE15" s="97"/>
      <c r="DF15" s="97"/>
      <c r="DG15" s="97"/>
      <c r="DH15" s="97"/>
      <c r="DI15" s="98" t="s">
        <v>149</v>
      </c>
      <c r="DJ15" s="99"/>
      <c r="DK15" s="99"/>
      <c r="DL15" s="99"/>
      <c r="DM15" s="99"/>
      <c r="DN15" s="99"/>
      <c r="DO15" s="97"/>
      <c r="DP15" s="97"/>
      <c r="DQ15" s="97"/>
      <c r="DR15" s="97"/>
      <c r="DS15" s="98" t="s">
        <v>149</v>
      </c>
      <c r="DT15" s="99"/>
      <c r="DU15" s="99"/>
      <c r="DV15" s="99"/>
      <c r="DW15" s="99"/>
      <c r="DX15" s="99"/>
      <c r="DY15" s="97"/>
      <c r="DZ15" s="97"/>
      <c r="EA15" s="97"/>
      <c r="EB15" s="97"/>
      <c r="EC15" s="98" t="s">
        <v>149</v>
      </c>
      <c r="ED15" s="99"/>
      <c r="EE15" s="99"/>
      <c r="EF15" s="99"/>
      <c r="EG15" s="99"/>
      <c r="EH15" s="99"/>
      <c r="EI15" s="97"/>
      <c r="EJ15" s="97"/>
      <c r="EK15" s="97"/>
      <c r="EL15" s="97"/>
      <c r="EM15" s="98" t="s">
        <v>149</v>
      </c>
      <c r="EN15" s="99"/>
      <c r="EO15" s="99"/>
      <c r="EP15" s="99"/>
      <c r="EQ15" s="99"/>
      <c r="ER15" s="99"/>
      <c r="ES15" s="97"/>
      <c r="ET15" s="97"/>
      <c r="EU15" s="97"/>
      <c r="EV15" s="97"/>
      <c r="EW15" s="97"/>
      <c r="EX15" s="98" t="s">
        <v>149</v>
      </c>
      <c r="EY15" s="99"/>
      <c r="EZ15" s="99"/>
      <c r="FA15" s="99"/>
      <c r="FB15" s="99"/>
      <c r="FC15" s="99"/>
      <c r="FD15" s="97"/>
      <c r="FE15" s="97"/>
      <c r="FF15" s="97"/>
      <c r="FG15" s="97"/>
      <c r="FH15" s="98" t="s">
        <v>149</v>
      </c>
      <c r="FI15" s="99"/>
      <c r="FJ15" s="99"/>
      <c r="FK15" s="99"/>
      <c r="FL15" s="99"/>
      <c r="FM15" s="99"/>
      <c r="FN15" s="97"/>
      <c r="FO15" s="97"/>
      <c r="FP15" s="97"/>
      <c r="FQ15" s="97"/>
      <c r="FR15" s="98" t="s">
        <v>149</v>
      </c>
      <c r="FS15" s="99"/>
      <c r="FT15" s="99"/>
      <c r="FU15" s="99"/>
      <c r="FV15" s="99"/>
      <c r="FW15" s="99"/>
      <c r="FX15" s="97"/>
      <c r="FY15" s="97"/>
      <c r="FZ15" s="97"/>
      <c r="GA15" s="97"/>
      <c r="GB15" s="98" t="s">
        <v>149</v>
      </c>
      <c r="GC15" s="99"/>
      <c r="GD15" s="99"/>
      <c r="GE15" s="99"/>
      <c r="GF15" s="99"/>
      <c r="GG15" s="99"/>
      <c r="GH15" s="97"/>
      <c r="GI15" s="97"/>
      <c r="GJ15" s="97"/>
      <c r="GK15" s="97"/>
      <c r="GL15" s="98" t="s">
        <v>149</v>
      </c>
      <c r="GM15" s="99"/>
      <c r="GN15" s="99"/>
      <c r="GO15" s="99"/>
      <c r="GP15" s="99"/>
      <c r="GQ15" s="99"/>
      <c r="GR15" s="97"/>
      <c r="GS15" s="97"/>
      <c r="GT15" s="97"/>
      <c r="GU15" s="97"/>
      <c r="GV15" s="97"/>
      <c r="GW15" s="98" t="s">
        <v>149</v>
      </c>
      <c r="GX15" s="99"/>
      <c r="GY15" s="99"/>
      <c r="GZ15" s="99"/>
      <c r="HA15" s="99"/>
      <c r="HB15" s="99"/>
      <c r="HC15" s="97"/>
      <c r="HD15" s="97"/>
      <c r="HE15" s="97"/>
      <c r="HF15" s="97"/>
      <c r="HG15" s="98" t="s">
        <v>149</v>
      </c>
      <c r="HH15" s="99"/>
      <c r="HI15" s="99"/>
      <c r="HJ15" s="99"/>
      <c r="HK15" s="99"/>
      <c r="HL15" s="99"/>
      <c r="HM15" s="97"/>
      <c r="HN15" s="97"/>
      <c r="HO15" s="97"/>
      <c r="HP15" s="97"/>
      <c r="HQ15" s="98" t="s">
        <v>149</v>
      </c>
      <c r="HR15" s="99"/>
      <c r="HS15" s="99"/>
      <c r="HT15" s="99"/>
      <c r="HU15" s="99"/>
      <c r="HV15" s="99"/>
      <c r="HW15" s="97"/>
      <c r="HX15" s="97"/>
      <c r="HY15" s="97"/>
      <c r="HZ15" s="97"/>
      <c r="IA15" s="98" t="s">
        <v>149</v>
      </c>
      <c r="IB15" s="99"/>
      <c r="IC15" s="99"/>
      <c r="ID15" s="99"/>
      <c r="IE15" s="99"/>
      <c r="IF15" s="99"/>
      <c r="IG15" s="97"/>
      <c r="IH15" s="97"/>
      <c r="II15" s="97"/>
      <c r="IJ15" s="97"/>
      <c r="IK15" s="98" t="s">
        <v>149</v>
      </c>
      <c r="IL15" s="99"/>
      <c r="IM15" s="99"/>
      <c r="IN15" s="99"/>
      <c r="IO15" s="99"/>
      <c r="IP15" s="99"/>
      <c r="IQ15" s="97"/>
      <c r="IR15" s="97"/>
      <c r="IS15" s="97"/>
      <c r="IT15" s="97"/>
      <c r="IU15" s="97"/>
      <c r="IV15" s="98" t="s">
        <v>149</v>
      </c>
      <c r="IW15" s="99"/>
      <c r="IX15" s="99"/>
      <c r="IY15" s="99"/>
      <c r="IZ15" s="99"/>
      <c r="JA15" s="99"/>
      <c r="JB15" s="97"/>
      <c r="JC15" s="97"/>
      <c r="JD15" s="97"/>
      <c r="JE15" s="97"/>
      <c r="JF15" s="98" t="s">
        <v>149</v>
      </c>
      <c r="JG15" s="99"/>
      <c r="JH15" s="99"/>
      <c r="JI15" s="99"/>
      <c r="JJ15" s="99"/>
      <c r="JK15" s="99"/>
      <c r="JL15" s="97"/>
      <c r="JM15" s="97"/>
      <c r="JN15" s="97"/>
      <c r="JO15" s="97"/>
      <c r="JP15" s="98" t="s">
        <v>149</v>
      </c>
      <c r="JQ15" s="99"/>
      <c r="JR15" s="99"/>
      <c r="JS15" s="99"/>
      <c r="JT15" s="99"/>
      <c r="JU15" s="99"/>
      <c r="JV15" s="97"/>
      <c r="JW15" s="97"/>
      <c r="JX15" s="97"/>
      <c r="JY15" s="97"/>
      <c r="JZ15" s="98" t="s">
        <v>149</v>
      </c>
      <c r="KA15" s="99"/>
      <c r="KB15" s="99"/>
      <c r="KC15" s="99"/>
      <c r="KD15" s="99"/>
      <c r="KE15" s="99"/>
      <c r="KF15" s="97"/>
      <c r="KG15" s="97"/>
      <c r="KH15" s="97"/>
      <c r="KI15" s="97"/>
      <c r="KJ15" s="98" t="s">
        <v>149</v>
      </c>
      <c r="KK15" s="99"/>
      <c r="KL15" s="99"/>
      <c r="KM15" s="99"/>
      <c r="KN15" s="99"/>
      <c r="KO15" s="99"/>
      <c r="KP15" s="97"/>
      <c r="KQ15" s="97"/>
      <c r="KR15" s="97"/>
      <c r="KS15" s="97"/>
      <c r="KT15" s="97"/>
      <c r="KU15" s="98" t="s">
        <v>149</v>
      </c>
      <c r="KV15" s="99"/>
      <c r="KW15" s="99"/>
      <c r="KX15" s="99"/>
      <c r="KY15" s="99"/>
      <c r="KZ15" s="99"/>
      <c r="LA15" s="97"/>
      <c r="LB15" s="97"/>
      <c r="LC15" s="97"/>
      <c r="LD15" s="97"/>
      <c r="LE15" s="98" t="s">
        <v>149</v>
      </c>
      <c r="LF15" s="99"/>
      <c r="LG15" s="99"/>
      <c r="LH15" s="99"/>
      <c r="LI15" s="99"/>
      <c r="LJ15" s="99"/>
      <c r="LK15" s="97"/>
      <c r="LL15" s="97"/>
      <c r="LM15" s="97"/>
      <c r="LN15" s="97"/>
      <c r="LO15" s="98" t="s">
        <v>149</v>
      </c>
      <c r="LP15" s="99"/>
      <c r="LQ15" s="99"/>
      <c r="LR15" s="99"/>
      <c r="LS15" s="99"/>
      <c r="LT15" s="99"/>
      <c r="LU15" s="97"/>
      <c r="LV15" s="97"/>
      <c r="LW15" s="97"/>
      <c r="LX15" s="97"/>
      <c r="LY15" s="98" t="s">
        <v>149</v>
      </c>
      <c r="LZ15" s="99"/>
      <c r="MA15" s="99"/>
      <c r="MB15" s="99"/>
      <c r="MC15" s="99"/>
      <c r="MD15" s="99"/>
      <c r="ME15" s="97"/>
      <c r="MF15" s="97"/>
      <c r="MG15" s="97"/>
      <c r="MH15" s="97"/>
      <c r="MI15" s="98" t="s">
        <v>149</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3" t="s">
        <v>150</v>
      </c>
      <c r="C16" s="193"/>
      <c r="D16" s="97"/>
      <c r="E16" s="94">
        <f>E15+1</f>
        <v>2</v>
      </c>
      <c r="F16" s="193" t="s">
        <v>151</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3" t="s">
        <v>152</v>
      </c>
      <c r="C17" s="193"/>
      <c r="D17" s="97"/>
      <c r="E17" s="94">
        <f t="shared" ref="E17" si="8">E16+1</f>
        <v>3</v>
      </c>
      <c r="F17" s="193" t="s">
        <v>153</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154</v>
      </c>
      <c r="AX17" s="102" t="e">
        <f>IF(AX7="-",NA(),AX7)</f>
        <v>#N/A</v>
      </c>
      <c r="AY17" s="102" t="e">
        <f t="shared" ref="AY17:BB17" si="9">IF(AY7="-",NA(),AY7)</f>
        <v>#N/A</v>
      </c>
      <c r="AZ17" s="102">
        <f t="shared" si="9"/>
        <v>100.1</v>
      </c>
      <c r="BA17" s="102">
        <f t="shared" si="9"/>
        <v>531</v>
      </c>
      <c r="BB17" s="102">
        <f t="shared" si="9"/>
        <v>360.3</v>
      </c>
      <c r="BC17" s="97"/>
      <c r="BD17" s="97"/>
      <c r="BE17" s="97"/>
      <c r="BF17" s="97"/>
      <c r="BG17" s="97"/>
      <c r="BH17" s="101" t="s">
        <v>154</v>
      </c>
      <c r="BI17" s="102" t="e">
        <f>IF(BI7="-",NA(),BI7)</f>
        <v>#N/A</v>
      </c>
      <c r="BJ17" s="102" t="e">
        <f t="shared" ref="BJ17:BM17" si="10">IF(BJ7="-",NA(),BJ7)</f>
        <v>#N/A</v>
      </c>
      <c r="BK17" s="102" t="e">
        <f t="shared" si="10"/>
        <v>#N/A</v>
      </c>
      <c r="BL17" s="102">
        <f t="shared" si="10"/>
        <v>868.2</v>
      </c>
      <c r="BM17" s="102">
        <f t="shared" si="10"/>
        <v>527.29999999999995</v>
      </c>
      <c r="BN17" s="97"/>
      <c r="BO17" s="97"/>
      <c r="BP17" s="97"/>
      <c r="BQ17" s="97"/>
      <c r="BR17" s="97"/>
      <c r="BS17" s="101" t="s">
        <v>154</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154</v>
      </c>
      <c r="CE17" s="102" t="e">
        <f>IF(CE7="-",NA(),CE7)</f>
        <v>#N/A</v>
      </c>
      <c r="CF17" s="102" t="e">
        <f t="shared" ref="CF17:CI17" si="12">IF(CF7="-",NA(),CF7)</f>
        <v>#N/A</v>
      </c>
      <c r="CG17" s="102" t="e">
        <f t="shared" si="12"/>
        <v>#N/A</v>
      </c>
      <c r="CH17" s="102">
        <f t="shared" si="12"/>
        <v>12994.5</v>
      </c>
      <c r="CI17" s="102">
        <f t="shared" si="12"/>
        <v>12000</v>
      </c>
      <c r="CJ17" s="97"/>
      <c r="CK17" s="97"/>
      <c r="CL17" s="97"/>
      <c r="CM17" s="97"/>
      <c r="CN17" s="101" t="s">
        <v>154</v>
      </c>
      <c r="CO17" s="103" t="e">
        <f>IF(CO7="-",NA(),CO7)</f>
        <v>#N/A</v>
      </c>
      <c r="CP17" s="103" t="e">
        <f t="shared" ref="CP17:CS17" si="13">IF(CP7="-",NA(),CP7)</f>
        <v>#N/A</v>
      </c>
      <c r="CQ17" s="103">
        <f t="shared" si="13"/>
        <v>-2418</v>
      </c>
      <c r="CR17" s="103">
        <f t="shared" si="13"/>
        <v>32225</v>
      </c>
      <c r="CS17" s="103">
        <f t="shared" si="13"/>
        <v>21794</v>
      </c>
      <c r="CT17" s="97"/>
      <c r="CU17" s="97"/>
      <c r="CV17" s="97"/>
      <c r="CW17" s="97"/>
      <c r="CX17" s="97"/>
      <c r="CY17" s="101" t="s">
        <v>154</v>
      </c>
      <c r="CZ17" s="102" t="e">
        <f>IF(CZ7="-",NA(),CZ7)</f>
        <v>#N/A</v>
      </c>
      <c r="DA17" s="102" t="e">
        <f t="shared" ref="DA17:DD17" si="14">IF(DA7="-",NA(),DA7)</f>
        <v>#N/A</v>
      </c>
      <c r="DB17" s="102">
        <f t="shared" si="14"/>
        <v>0</v>
      </c>
      <c r="DC17" s="102">
        <f t="shared" si="14"/>
        <v>10.1</v>
      </c>
      <c r="DD17" s="102">
        <f t="shared" si="14"/>
        <v>11.6</v>
      </c>
      <c r="DE17" s="97"/>
      <c r="DF17" s="97"/>
      <c r="DG17" s="97"/>
      <c r="DH17" s="97"/>
      <c r="DI17" s="101" t="s">
        <v>154</v>
      </c>
      <c r="DJ17" s="102" t="e">
        <f>IF(DJ7="-",NA(),DJ7)</f>
        <v>#N/A</v>
      </c>
      <c r="DK17" s="102" t="e">
        <f t="shared" ref="DK17:DN17" si="15">IF(DK7="-",NA(),DK7)</f>
        <v>#N/A</v>
      </c>
      <c r="DL17" s="102" t="e">
        <f t="shared" si="15"/>
        <v>#N/A</v>
      </c>
      <c r="DM17" s="102">
        <f t="shared" si="15"/>
        <v>7.4</v>
      </c>
      <c r="DN17" s="102">
        <f t="shared" si="15"/>
        <v>9.5</v>
      </c>
      <c r="DO17" s="97"/>
      <c r="DP17" s="97"/>
      <c r="DQ17" s="97"/>
      <c r="DR17" s="97"/>
      <c r="DS17" s="101" t="s">
        <v>154</v>
      </c>
      <c r="DT17" s="102" t="e">
        <f>IF(DT7="-",NA(),DT7)</f>
        <v>#N/A</v>
      </c>
      <c r="DU17" s="102" t="e">
        <f t="shared" ref="DU17:DX17" si="16">IF(DU7="-",NA(),DU7)</f>
        <v>#N/A</v>
      </c>
      <c r="DV17" s="102" t="e">
        <f t="shared" si="16"/>
        <v>#N/A</v>
      </c>
      <c r="DW17" s="102">
        <f t="shared" si="16"/>
        <v>1268.9000000000001</v>
      </c>
      <c r="DX17" s="102">
        <f t="shared" si="16"/>
        <v>1100.9000000000001</v>
      </c>
      <c r="DY17" s="97"/>
      <c r="DZ17" s="97"/>
      <c r="EA17" s="97"/>
      <c r="EB17" s="97"/>
      <c r="EC17" s="101" t="s">
        <v>154</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154</v>
      </c>
      <c r="EN17" s="102" t="e">
        <f>IF(EN7="-",NA(),EN7)</f>
        <v>#N/A</v>
      </c>
      <c r="EO17" s="102" t="e">
        <f t="shared" ref="EO17:ER17" si="18">IF(EO7="-",NA(),EO7)</f>
        <v>#N/A</v>
      </c>
      <c r="EP17" s="102" t="e">
        <f t="shared" si="18"/>
        <v>#N/A</v>
      </c>
      <c r="EQ17" s="102">
        <f t="shared" si="18"/>
        <v>100</v>
      </c>
      <c r="ER17" s="102">
        <f t="shared" si="18"/>
        <v>100</v>
      </c>
      <c r="ES17" s="97"/>
      <c r="ET17" s="97"/>
      <c r="EU17" s="97"/>
      <c r="EV17" s="97"/>
      <c r="EW17" s="97"/>
      <c r="EX17" s="101" t="s">
        <v>154</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154</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154</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154</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154</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154</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154</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154</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154</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154</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154</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154</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154</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154</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154</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154</v>
      </c>
      <c r="KV17" s="102" t="e">
        <f>IF(KV7="-",NA(),KV7)</f>
        <v>#N/A</v>
      </c>
      <c r="KW17" s="102" t="e">
        <f t="shared" ref="KW17:KZ17" si="34">IF(KW7="-",NA(),KW7)</f>
        <v>#N/A</v>
      </c>
      <c r="KX17" s="102">
        <f t="shared" si="34"/>
        <v>0</v>
      </c>
      <c r="KY17" s="102">
        <f t="shared" si="34"/>
        <v>10.1</v>
      </c>
      <c r="KZ17" s="102">
        <f t="shared" si="34"/>
        <v>11.6</v>
      </c>
      <c r="LA17" s="97"/>
      <c r="LB17" s="97"/>
      <c r="LC17" s="97"/>
      <c r="LD17" s="97"/>
      <c r="LE17" s="101" t="s">
        <v>154</v>
      </c>
      <c r="LF17" s="102" t="e">
        <f>IF(LF7="-",NA(),LF7)</f>
        <v>#N/A</v>
      </c>
      <c r="LG17" s="102" t="e">
        <f t="shared" ref="LG17:LJ17" si="35">IF(LG7="-",NA(),LG7)</f>
        <v>#N/A</v>
      </c>
      <c r="LH17" s="102" t="e">
        <f t="shared" si="35"/>
        <v>#N/A</v>
      </c>
      <c r="LI17" s="102">
        <f t="shared" si="35"/>
        <v>7.4</v>
      </c>
      <c r="LJ17" s="102">
        <f t="shared" si="35"/>
        <v>9.5</v>
      </c>
      <c r="LK17" s="97"/>
      <c r="LL17" s="97"/>
      <c r="LM17" s="97"/>
      <c r="LN17" s="97"/>
      <c r="LO17" s="101" t="s">
        <v>154</v>
      </c>
      <c r="LP17" s="102" t="e">
        <f>IF(LP7="-",NA(),LP7)</f>
        <v>#N/A</v>
      </c>
      <c r="LQ17" s="102" t="e">
        <f t="shared" ref="LQ17:LT17" si="36">IF(LQ7="-",NA(),LQ7)</f>
        <v>#N/A</v>
      </c>
      <c r="LR17" s="102" t="e">
        <f t="shared" si="36"/>
        <v>#N/A</v>
      </c>
      <c r="LS17" s="102">
        <f t="shared" si="36"/>
        <v>1268.9000000000001</v>
      </c>
      <c r="LT17" s="102">
        <f t="shared" si="36"/>
        <v>1100.9000000000001</v>
      </c>
      <c r="LU17" s="97"/>
      <c r="LV17" s="97"/>
      <c r="LW17" s="97"/>
      <c r="LX17" s="97"/>
      <c r="LY17" s="101" t="s">
        <v>154</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154</v>
      </c>
      <c r="MJ17" s="102" t="e">
        <f>IF(MJ7="-",NA(),MJ7)</f>
        <v>#N/A</v>
      </c>
      <c r="MK17" s="102" t="e">
        <f t="shared" ref="MK17:MN17" si="38">IF(MK7="-",NA(),MK7)</f>
        <v>#N/A</v>
      </c>
      <c r="ML17" s="102" t="e">
        <f t="shared" si="38"/>
        <v>#N/A</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3" t="s">
        <v>155</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156</v>
      </c>
      <c r="AX18" s="102" t="e">
        <f>IF(BC7="-",NA(),BC7)</f>
        <v>#N/A</v>
      </c>
      <c r="AY18" s="102" t="e">
        <f t="shared" ref="AY18:BB18" si="39">IF(BD7="-",NA(),BD7)</f>
        <v>#N/A</v>
      </c>
      <c r="AZ18" s="102">
        <f t="shared" si="39"/>
        <v>164.5</v>
      </c>
      <c r="BA18" s="102">
        <f t="shared" si="39"/>
        <v>124.7</v>
      </c>
      <c r="BB18" s="102">
        <f t="shared" si="39"/>
        <v>118.8</v>
      </c>
      <c r="BC18" s="97"/>
      <c r="BD18" s="97"/>
      <c r="BE18" s="97"/>
      <c r="BF18" s="97"/>
      <c r="BG18" s="97"/>
      <c r="BH18" s="101" t="s">
        <v>156</v>
      </c>
      <c r="BI18" s="102" t="e">
        <f>IF(BN7="-",NA(),BN7)</f>
        <v>#N/A</v>
      </c>
      <c r="BJ18" s="102" t="e">
        <f t="shared" ref="BJ18:BM18" si="40">IF(BO7="-",NA(),BO7)</f>
        <v>#N/A</v>
      </c>
      <c r="BK18" s="102">
        <f t="shared" si="40"/>
        <v>366.9</v>
      </c>
      <c r="BL18" s="102">
        <f t="shared" si="40"/>
        <v>324.60000000000002</v>
      </c>
      <c r="BM18" s="102">
        <f t="shared" si="40"/>
        <v>255.4</v>
      </c>
      <c r="BN18" s="97"/>
      <c r="BO18" s="97"/>
      <c r="BP18" s="97"/>
      <c r="BQ18" s="97"/>
      <c r="BR18" s="97"/>
      <c r="BS18" s="101" t="s">
        <v>156</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156</v>
      </c>
      <c r="CE18" s="102" t="e">
        <f>IF(CJ7="-",NA(),CJ7)</f>
        <v>#N/A</v>
      </c>
      <c r="CF18" s="102" t="e">
        <f t="shared" ref="CF18:CI18" si="42">IF(CK7="-",NA(),CK7)</f>
        <v>#N/A</v>
      </c>
      <c r="CG18" s="102">
        <f t="shared" si="42"/>
        <v>11717.4</v>
      </c>
      <c r="CH18" s="102">
        <f t="shared" si="42"/>
        <v>17642.5</v>
      </c>
      <c r="CI18" s="102">
        <f t="shared" si="42"/>
        <v>18815.8</v>
      </c>
      <c r="CJ18" s="97"/>
      <c r="CK18" s="97"/>
      <c r="CL18" s="97"/>
      <c r="CM18" s="97"/>
      <c r="CN18" s="101" t="s">
        <v>156</v>
      </c>
      <c r="CO18" s="103" t="e">
        <f>IF(CT7="-",NA(),CT7)</f>
        <v>#N/A</v>
      </c>
      <c r="CP18" s="103" t="e">
        <f t="shared" ref="CP18:CS18" si="43">IF(CU7="-",NA(),CU7)</f>
        <v>#N/A</v>
      </c>
      <c r="CQ18" s="103">
        <f t="shared" si="43"/>
        <v>108538</v>
      </c>
      <c r="CR18" s="103">
        <f t="shared" si="43"/>
        <v>58539</v>
      </c>
      <c r="CS18" s="103">
        <f t="shared" si="43"/>
        <v>37685</v>
      </c>
      <c r="CT18" s="97"/>
      <c r="CU18" s="97"/>
      <c r="CV18" s="97"/>
      <c r="CW18" s="97"/>
      <c r="CX18" s="97"/>
      <c r="CY18" s="101" t="s">
        <v>156</v>
      </c>
      <c r="CZ18" s="102" t="e">
        <f>IF(DE7="-",NA(),DE7)</f>
        <v>#N/A</v>
      </c>
      <c r="DA18" s="102" t="e">
        <f t="shared" ref="DA18:DD18" si="44">IF(DF7="-",NA(),DF7)</f>
        <v>#N/A</v>
      </c>
      <c r="DB18" s="102">
        <f t="shared" si="44"/>
        <v>38.5</v>
      </c>
      <c r="DC18" s="102">
        <f t="shared" si="44"/>
        <v>37.700000000000003</v>
      </c>
      <c r="DD18" s="102">
        <f t="shared" si="44"/>
        <v>33.9</v>
      </c>
      <c r="DE18" s="97"/>
      <c r="DF18" s="97"/>
      <c r="DG18" s="97"/>
      <c r="DH18" s="97"/>
      <c r="DI18" s="101" t="s">
        <v>156</v>
      </c>
      <c r="DJ18" s="102" t="e">
        <f>IF(DO7="-",NA(),DO7)</f>
        <v>#N/A</v>
      </c>
      <c r="DK18" s="102" t="e">
        <f t="shared" ref="DK18:DN18" si="45">IF(DP7="-",NA(),DP7)</f>
        <v>#N/A</v>
      </c>
      <c r="DL18" s="102">
        <f t="shared" si="45"/>
        <v>21.6</v>
      </c>
      <c r="DM18" s="102">
        <f t="shared" si="45"/>
        <v>13.7</v>
      </c>
      <c r="DN18" s="102">
        <f t="shared" si="45"/>
        <v>16.3</v>
      </c>
      <c r="DO18" s="97"/>
      <c r="DP18" s="97"/>
      <c r="DQ18" s="97"/>
      <c r="DR18" s="97"/>
      <c r="DS18" s="101" t="s">
        <v>156</v>
      </c>
      <c r="DT18" s="102" t="e">
        <f>IF(DY7="-",NA(),DY7)</f>
        <v>#N/A</v>
      </c>
      <c r="DU18" s="102" t="e">
        <f t="shared" ref="DU18:DX18" si="46">IF(DZ7="-",NA(),DZ7)</f>
        <v>#N/A</v>
      </c>
      <c r="DV18" s="102">
        <f t="shared" si="46"/>
        <v>102.5</v>
      </c>
      <c r="DW18" s="102">
        <f t="shared" si="46"/>
        <v>99.7</v>
      </c>
      <c r="DX18" s="102">
        <f t="shared" si="46"/>
        <v>101.4</v>
      </c>
      <c r="DY18" s="97"/>
      <c r="DZ18" s="97"/>
      <c r="EA18" s="97"/>
      <c r="EB18" s="97"/>
      <c r="EC18" s="101" t="s">
        <v>156</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156</v>
      </c>
      <c r="EN18" s="102" t="e">
        <f>IF(ES7="-",NA(),ES7)</f>
        <v>#N/A</v>
      </c>
      <c r="EO18" s="102" t="e">
        <f t="shared" ref="EO18:ER18" si="48">IF(ET7="-",NA(),ET7)</f>
        <v>#N/A</v>
      </c>
      <c r="EP18" s="102">
        <f t="shared" si="48"/>
        <v>55.5</v>
      </c>
      <c r="EQ18" s="102">
        <f t="shared" si="48"/>
        <v>70.2</v>
      </c>
      <c r="ER18" s="102">
        <f t="shared" si="48"/>
        <v>72.7</v>
      </c>
      <c r="ES18" s="97"/>
      <c r="ET18" s="97"/>
      <c r="EU18" s="97"/>
      <c r="EV18" s="97"/>
      <c r="EW18" s="97"/>
      <c r="EX18" s="101" t="s">
        <v>156</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156</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156</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156</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156</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156</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156</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156</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156</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156</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156</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156</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156</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156</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156</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156</v>
      </c>
      <c r="KV18" s="102" t="e">
        <f>IF(OR(NOT($KV$8),LA7="-"),NA(),LA7)</f>
        <v>#N/A</v>
      </c>
      <c r="KW18" s="102" t="e">
        <f>IF(OR(NOT($KV$8),LB7="-"),NA(),LB7)</f>
        <v>#N/A</v>
      </c>
      <c r="KX18" s="102">
        <f>IF(OR(NOT($KV$8),LC7="-"),NA(),LC7)</f>
        <v>6.4</v>
      </c>
      <c r="KY18" s="102">
        <f>IF(OR(NOT($KV$8),LD7="-"),NA(),LD7)</f>
        <v>13.7</v>
      </c>
      <c r="KZ18" s="102">
        <f>IF(OR(NOT($KV$8),LE7="-"),NA(),LE7)</f>
        <v>12</v>
      </c>
      <c r="LA18" s="97"/>
      <c r="LB18" s="97"/>
      <c r="LC18" s="97"/>
      <c r="LD18" s="97"/>
      <c r="LE18" s="101" t="s">
        <v>156</v>
      </c>
      <c r="LF18" s="102" t="e">
        <f>IF(OR(NOT($LF$8),LK7="-"),NA(),LK7)</f>
        <v>#N/A</v>
      </c>
      <c r="LG18" s="102" t="e">
        <f>IF(OR(NOT($LF$8),LL7="-"),NA(),LL7)</f>
        <v>#N/A</v>
      </c>
      <c r="LH18" s="102">
        <f>IF(OR(NOT($LF$8),LM7="-"),NA(),LM7)</f>
        <v>0.2</v>
      </c>
      <c r="LI18" s="102">
        <f>IF(OR(NOT($LF$8),LN7="-"),NA(),LN7)</f>
        <v>2.9</v>
      </c>
      <c r="LJ18" s="102">
        <f>IF(OR(NOT($LF$8),LO7="-"),NA(),LO7)</f>
        <v>0.6</v>
      </c>
      <c r="LK18" s="97"/>
      <c r="LL18" s="97"/>
      <c r="LM18" s="97"/>
      <c r="LN18" s="97"/>
      <c r="LO18" s="101" t="s">
        <v>156</v>
      </c>
      <c r="LP18" s="102" t="e">
        <f>IF(OR(NOT($LP$8),LU7="-"),NA(),LU7)</f>
        <v>#N/A</v>
      </c>
      <c r="LQ18" s="102" t="e">
        <f>IF(OR(NOT($LP$8),LV7="-"),NA(),LV7)</f>
        <v>#N/A</v>
      </c>
      <c r="LR18" s="102">
        <f>IF(OR(NOT($LP$8),LW7="-"),NA(),LW7)</f>
        <v>460.6</v>
      </c>
      <c r="LS18" s="102">
        <f>IF(OR(NOT($LP$8),LX7="-"),NA(),LX7)</f>
        <v>282.39999999999998</v>
      </c>
      <c r="LT18" s="102">
        <f>IF(OR(NOT($LP$8),LY7="-"),NA(),LY7)</f>
        <v>213.5</v>
      </c>
      <c r="LU18" s="97"/>
      <c r="LV18" s="97"/>
      <c r="LW18" s="97"/>
      <c r="LX18" s="97"/>
      <c r="LY18" s="101" t="s">
        <v>156</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156</v>
      </c>
      <c r="MJ18" s="102" t="e">
        <f>IF(OR(NOT($MJ$8),MO7="-"),NA(),MO7)</f>
        <v>#N/A</v>
      </c>
      <c r="MK18" s="102" t="e">
        <f>IF(OR(NOT($MJ$8),MP7="-"),NA(),MP7)</f>
        <v>#N/A</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3" t="s">
        <v>157</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3" t="s">
        <v>158</v>
      </c>
      <c r="C20" s="193"/>
      <c r="D20" s="97"/>
    </row>
    <row r="21" spans="1:373">
      <c r="A21" s="94">
        <f t="shared" si="7"/>
        <v>7</v>
      </c>
      <c r="B21" s="193" t="s">
        <v>159</v>
      </c>
      <c r="C21" s="193"/>
      <c r="D21" s="97"/>
    </row>
    <row r="22" spans="1:373">
      <c r="A22" s="94">
        <f t="shared" si="7"/>
        <v>8</v>
      </c>
      <c r="B22" s="193" t="s">
        <v>160</v>
      </c>
      <c r="C22" s="193"/>
      <c r="D22" s="97"/>
      <c r="E22" s="194" t="s">
        <v>161</v>
      </c>
      <c r="F22" s="195"/>
      <c r="G22" s="195"/>
      <c r="H22" s="195"/>
      <c r="I22" s="196"/>
    </row>
    <row r="23" spans="1:373">
      <c r="A23" s="94">
        <f t="shared" si="7"/>
        <v>9</v>
      </c>
      <c r="B23" s="193" t="s">
        <v>162</v>
      </c>
      <c r="C23" s="193"/>
      <c r="D23" s="97"/>
      <c r="E23" s="197"/>
      <c r="F23" s="198"/>
      <c r="G23" s="198"/>
      <c r="H23" s="198"/>
      <c r="I23" s="199"/>
    </row>
    <row r="24" spans="1:373">
      <c r="A24" s="94">
        <f t="shared" si="7"/>
        <v>10</v>
      </c>
      <c r="B24" s="193" t="s">
        <v>163</v>
      </c>
      <c r="C24" s="193"/>
      <c r="D24" s="97"/>
      <c r="E24" s="197"/>
      <c r="F24" s="198"/>
      <c r="G24" s="198"/>
      <c r="H24" s="198"/>
      <c r="I24" s="199"/>
    </row>
    <row r="25" spans="1:373">
      <c r="A25" s="94">
        <f t="shared" si="7"/>
        <v>11</v>
      </c>
      <c r="B25" s="193" t="s">
        <v>164</v>
      </c>
      <c r="C25" s="193"/>
      <c r="D25" s="97"/>
      <c r="E25" s="197"/>
      <c r="F25" s="198"/>
      <c r="G25" s="198"/>
      <c r="H25" s="198"/>
      <c r="I25" s="199"/>
    </row>
    <row r="26" spans="1:373">
      <c r="A26" s="94">
        <f t="shared" si="7"/>
        <v>12</v>
      </c>
      <c r="B26" s="193" t="s">
        <v>165</v>
      </c>
      <c r="C26" s="193"/>
      <c r="D26" s="97"/>
      <c r="E26" s="197"/>
      <c r="F26" s="198"/>
      <c r="G26" s="198"/>
      <c r="H26" s="198"/>
      <c r="I26" s="199"/>
    </row>
    <row r="27" spans="1:373">
      <c r="A27" s="94">
        <f t="shared" si="7"/>
        <v>13</v>
      </c>
      <c r="B27" s="193" t="s">
        <v>166</v>
      </c>
      <c r="C27" s="193"/>
      <c r="D27" s="97"/>
      <c r="E27" s="197"/>
      <c r="F27" s="198"/>
      <c r="G27" s="198"/>
      <c r="H27" s="198"/>
      <c r="I27" s="199"/>
    </row>
    <row r="28" spans="1:373">
      <c r="A28" s="94">
        <f t="shared" si="7"/>
        <v>14</v>
      </c>
      <c r="B28" s="193" t="s">
        <v>167</v>
      </c>
      <c r="C28" s="193"/>
      <c r="D28" s="97"/>
      <c r="E28" s="197"/>
      <c r="F28" s="198"/>
      <c r="G28" s="198"/>
      <c r="H28" s="198"/>
      <c r="I28" s="199"/>
    </row>
    <row r="29" spans="1:373">
      <c r="A29" s="94">
        <f t="shared" si="7"/>
        <v>15</v>
      </c>
      <c r="B29" s="193" t="s">
        <v>168</v>
      </c>
      <c r="C29" s="193"/>
      <c r="D29" s="97"/>
      <c r="E29" s="197"/>
      <c r="F29" s="198"/>
      <c r="G29" s="198"/>
      <c r="H29" s="198"/>
      <c r="I29" s="199"/>
    </row>
    <row r="30" spans="1:373">
      <c r="A30" s="94">
        <f t="shared" si="7"/>
        <v>16</v>
      </c>
      <c r="B30" s="193" t="s">
        <v>169</v>
      </c>
      <c r="C30" s="193"/>
      <c r="D30" s="97"/>
      <c r="E30" s="197"/>
      <c r="F30" s="198"/>
      <c r="G30" s="198"/>
      <c r="H30" s="198"/>
      <c r="I30" s="199"/>
    </row>
    <row r="31" spans="1:373">
      <c r="A31" s="94">
        <f t="shared" si="7"/>
        <v>17</v>
      </c>
      <c r="B31" s="193" t="s">
        <v>170</v>
      </c>
      <c r="C31" s="193"/>
      <c r="D31" s="97"/>
      <c r="E31" s="197"/>
      <c r="F31" s="198"/>
      <c r="G31" s="198"/>
      <c r="H31" s="198"/>
      <c r="I31" s="199"/>
    </row>
    <row r="32" spans="1:373">
      <c r="A32" s="94">
        <f t="shared" si="7"/>
        <v>18</v>
      </c>
      <c r="B32" s="193" t="s">
        <v>171</v>
      </c>
      <c r="C32" s="193"/>
      <c r="D32" s="97"/>
      <c r="E32" s="197"/>
      <c r="F32" s="198"/>
      <c r="G32" s="198"/>
      <c r="H32" s="198"/>
      <c r="I32" s="199"/>
    </row>
    <row r="33" spans="1:15">
      <c r="A33" s="94">
        <f t="shared" si="7"/>
        <v>19</v>
      </c>
      <c r="B33" s="193" t="s">
        <v>172</v>
      </c>
      <c r="C33" s="193"/>
      <c r="D33" s="97"/>
      <c r="E33" s="197"/>
      <c r="F33" s="198"/>
      <c r="G33" s="198"/>
      <c r="H33" s="198"/>
      <c r="I33" s="199"/>
    </row>
    <row r="34" spans="1:15">
      <c r="A34" s="94">
        <f t="shared" si="7"/>
        <v>20</v>
      </c>
      <c r="B34" s="193" t="s">
        <v>173</v>
      </c>
      <c r="C34" s="193"/>
      <c r="D34" s="97"/>
      <c r="E34" s="197"/>
      <c r="F34" s="198"/>
      <c r="G34" s="198"/>
      <c r="H34" s="198"/>
      <c r="I34" s="199"/>
    </row>
    <row r="35" spans="1:15" ht="25.5" customHeight="1">
      <c r="E35" s="200"/>
      <c r="F35" s="201"/>
      <c r="G35" s="201"/>
      <c r="H35" s="201"/>
      <c r="I35" s="202"/>
    </row>
    <row r="37" spans="1:15">
      <c r="K37" s="194" t="s">
        <v>161</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2017-08-21T05:04:06Z</cp:lastPrinted>
  <dcterms:created xsi:type="dcterms:W3CDTF">2017-06-20T03:27:21Z</dcterms:created>
  <dcterms:modified xsi:type="dcterms:W3CDTF">2017-08-22T04:45:18Z</dcterms:modified>
</cp:coreProperties>
</file>