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0003365\Desktop\"/>
    </mc:Choice>
  </mc:AlternateContent>
  <workbookProtection workbookPassword="864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R6" i="5"/>
  <c r="Q6" i="5"/>
  <c r="AD10" i="4" s="1"/>
  <c r="P6" i="5"/>
  <c r="O6" i="5"/>
  <c r="N6" i="5"/>
  <c r="I10" i="4" s="1"/>
  <c r="M6" i="5"/>
  <c r="B10" i="4" s="1"/>
  <c r="L6" i="5"/>
  <c r="W8" i="4" s="1"/>
  <c r="K6" i="5"/>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W10" i="4"/>
  <c r="P10" i="4"/>
  <c r="BB8" i="4"/>
  <c r="AT8" i="4"/>
  <c r="AL8" i="4"/>
  <c r="P8" i="4"/>
  <c r="B8" i="4"/>
  <c r="C10" i="5" l="1"/>
  <c r="D10" i="5"/>
  <c r="E10" i="5"/>
  <c r="B10" i="5"/>
</calcChain>
</file>

<file path=xl/sharedStrings.xml><?xml version="1.0" encoding="utf-8"?>
<sst xmlns="http://schemas.openxmlformats.org/spreadsheetml/2006/main" count="242" uniqueCount="110">
  <si>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</si>
  <si>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</si>
  <si>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</si>
  <si>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</si>
  <si>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</si>
  <si>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</si>
  <si>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</si>
  <si>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</si>
  <si>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</si>
  <si>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</si>
  <si>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</si>
  <si>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</si>
  <si>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</si>
  <si>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</si>
  <si>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</si>
  <si>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</si>
  <si>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</si>
  <si>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</si>
  <si>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</si>
  <si>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</si>
  <si>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</si>
  <si>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</si>
  <si>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</si>
  <si>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</si>
  <si>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</si>
  <si>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</si>
  <si>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</si>
  <si>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</si>
  <si>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</si>
  <si>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</si>
  <si>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</si>
  <si>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</si>
  <si>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</si>
  <si>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</si>
  <si>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</si>
  <si>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</si>
  <si>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</si>
  <si>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</si>
  <si>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</si>
  <si>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</si>
  <si>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</si>
  <si>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</si>
  <si>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</si>
  <si>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</si>
  <si>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</si>
  <si>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</si>
  <si>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</si>
  <si>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</si>
  <si>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</si>
  <si>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</si>
  <si>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</si>
  <si>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</si>
  <si>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</si>
  <si>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</si>
  <si>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</si>
  <si>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</si>
  <si>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</si>
  <si>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</si>
  <si>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</si>
  <si>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</si>
  <si>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</si>
  <si>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</si>
  <si>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</si>
  <si>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</si>
  <si>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</si>
  <si>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</si>
  <si>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</si>
  <si>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</si>
  <si>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</si>
  <si>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</si>
  <si>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</si>
  <si>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</si>
  <si>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</si>
  <si>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</si>
  <si>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</si>
  <si>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</si>
  <si>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</si>
  <si>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</si>
  <si>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</si>
  <si>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</si>
  <si>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</si>
  <si>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</si>
  <si>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</si>
  <si>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</si>
  <si>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</si>
  <si>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</si>
  <si>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</si>
  <si>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</si>
  <si>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</si>
  <si>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</si>
  <si>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</si>
  <si>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</si>
  <si>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</si>
  <si>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</si>
  <si>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</si>
  <si>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</si>
  <si>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鳥取市</t>
  </si>
  <si>
    <t>法適用</t>
  </si>
  <si>
    <t>下水道事業</t>
  </si>
  <si>
    <t>林業集落排水</t>
  </si>
  <si>
    <t>G2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</si>
  <si>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</si>
  <si>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</si>
  <si>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</si>
  <si>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</si>
  <si>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</si>
  <si>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</si>
  <si>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は例年100％を超えており良好な値といえる。また、②累積欠損金は発生していないことから経営の健全性はある程度保たれている。しかし、総収益のうち使用料収入が占める割合は10.2％にとどまっており、収益の大部分を一般会計からの繰入金をはじめとした使用料以外の収入で賄っている現状である。
③流動比率は、100％を超えており良好な値となっている。
④H26に比率が急激に上昇した理由は、最大限見込んでいた一般会計が負担する額を最小限度の見込みに改めたことによるものである。企業債の償還に伴い、当比率は今後も低下傾向が続く見込みである。
⑤⑥汚水処理に係る資本費の減少により、経費回収率、汚水処理原価ともに前年度に比べて改善したものの、基準となる100％を依然として大きく下回っていることから、施設の効率化や維持管理経費の抑制が必要である。28年度に使用料改定を行ったことから、次年度以降は使用料水準の適正化が図られる見込みである。
⑧水洗化率は100％を達成している。</t>
    <phoneticPr fontId="4"/>
  </si>
  <si>
    <t>①減価償却累計率は上昇傾向にあるものの、供用開始から17年程しか経過していないため、全国平均、類似団体平均と比較しても低位である。
②法定耐用年数を超える管渠はない。</t>
    <phoneticPr fontId="4"/>
  </si>
  <si>
    <t>本事業は、対象人口81名の小規模な事業であることから、使用料収入だけでは維持管理費や資本費を賄うことができない状況にある。28年度に料金改定を実施したことにより増収が見込まれるものの、一般会計からの繰入金や公共下水道事業との一体的な運営が前提となっている。
施設の状況については、現在のところ老朽化が進んでいるとは言えないものの、今後、経年化の状況や地域の将来像を踏まえながら、統廃合やダウンサイジングによる効率的な施設管理を検討する必要がある。
本市では29年度から10年間を計画期間とする「鳥取市下水道等事業経営戦略」の策定を進めているところであり、この中に定めた各種目標の達成を通じて、経営の健全化や施設の効率的な管理、機能の維持に取組んでい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</si>
</sst>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274261720"/>
        <c:axId val="27337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quot;-&quot;">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274261720"/>
        <c:axId val="273370736"/>
      </c:lineChart>
      <c:dateAx>
        <c:axId val="274261720"/>
        <c:scaling>
          <c:orientation val="minMax"/>
        </c:scaling>
        <c:delete val="1"/>
        <c:axPos val="b"/>
        <c:numFmt formatCode="ge" sourceLinked="1"/>
        <c:majorTickMark val="none"/>
        <c:minorTickMark val="none"/>
        <c:tickLblPos val="none"/>
        <c:crossAx val="273370736"/>
        <c:crosses val="autoZero"/>
        <c:auto val="1"/>
        <c:lblOffset val="100"/>
        <c:baseTimeUnit val="years"/>
      </c:dateAx>
      <c:valAx>
        <c:axId val="27337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4261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131.25</c:v>
                </c:pt>
                <c:pt idx="2">
                  <c:v>131.25</c:v>
                </c:pt>
                <c:pt idx="3">
                  <c:v>131.25</c:v>
                </c:pt>
                <c:pt idx="4">
                  <c:v>137.5</c:v>
                </c:pt>
              </c:numCache>
            </c:numRef>
          </c:val>
        </c:ser>
        <c:dLbls>
          <c:showLegendKey val="0"/>
          <c:showVal val="0"/>
          <c:showCatName val="0"/>
          <c:showSerName val="0"/>
          <c:showPercent val="0"/>
          <c:showBubbleSize val="0"/>
        </c:dLbls>
        <c:gapWidth val="150"/>
        <c:axId val="273370344"/>
        <c:axId val="273371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47.83</c:v>
                </c:pt>
                <c:pt idx="2">
                  <c:v>58.58</c:v>
                </c:pt>
                <c:pt idx="3">
                  <c:v>56.52</c:v>
                </c:pt>
                <c:pt idx="4">
                  <c:v>53.97</c:v>
                </c:pt>
              </c:numCache>
            </c:numRef>
          </c:val>
          <c:smooth val="0"/>
        </c:ser>
        <c:dLbls>
          <c:showLegendKey val="0"/>
          <c:showVal val="0"/>
          <c:showCatName val="0"/>
          <c:showSerName val="0"/>
          <c:showPercent val="0"/>
          <c:showBubbleSize val="0"/>
        </c:dLbls>
        <c:marker val="1"/>
        <c:smooth val="0"/>
        <c:axId val="273370344"/>
        <c:axId val="273371912"/>
      </c:lineChart>
      <c:dateAx>
        <c:axId val="273370344"/>
        <c:scaling>
          <c:orientation val="minMax"/>
        </c:scaling>
        <c:delete val="1"/>
        <c:axPos val="b"/>
        <c:numFmt formatCode="ge" sourceLinked="1"/>
        <c:majorTickMark val="none"/>
        <c:minorTickMark val="none"/>
        <c:tickLblPos val="none"/>
        <c:crossAx val="273371912"/>
        <c:crosses val="autoZero"/>
        <c:auto val="1"/>
        <c:lblOffset val="100"/>
        <c:baseTimeUnit val="years"/>
      </c:dateAx>
      <c:valAx>
        <c:axId val="273371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3370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0</c:v>
                </c:pt>
                <c:pt idx="1">
                  <c:v>100</c:v>
                </c:pt>
                <c:pt idx="2">
                  <c:v>90.36</c:v>
                </c:pt>
                <c:pt idx="3">
                  <c:v>100</c:v>
                </c:pt>
                <c:pt idx="4">
                  <c:v>100</c:v>
                </c:pt>
              </c:numCache>
            </c:numRef>
          </c:val>
        </c:ser>
        <c:dLbls>
          <c:showLegendKey val="0"/>
          <c:showVal val="0"/>
          <c:showCatName val="0"/>
          <c:showSerName val="0"/>
          <c:showPercent val="0"/>
          <c:showBubbleSize val="0"/>
        </c:dLbls>
        <c:gapWidth val="150"/>
        <c:axId val="273364856"/>
        <c:axId val="327104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84.46</c:v>
                </c:pt>
                <c:pt idx="2">
                  <c:v>89.31</c:v>
                </c:pt>
                <c:pt idx="3">
                  <c:v>91.27</c:v>
                </c:pt>
                <c:pt idx="4">
                  <c:v>92.01</c:v>
                </c:pt>
              </c:numCache>
            </c:numRef>
          </c:val>
          <c:smooth val="0"/>
        </c:ser>
        <c:dLbls>
          <c:showLegendKey val="0"/>
          <c:showVal val="0"/>
          <c:showCatName val="0"/>
          <c:showSerName val="0"/>
          <c:showPercent val="0"/>
          <c:showBubbleSize val="0"/>
        </c:dLbls>
        <c:marker val="1"/>
        <c:smooth val="0"/>
        <c:axId val="273364856"/>
        <c:axId val="327104664"/>
      </c:lineChart>
      <c:dateAx>
        <c:axId val="273364856"/>
        <c:scaling>
          <c:orientation val="minMax"/>
        </c:scaling>
        <c:delete val="1"/>
        <c:axPos val="b"/>
        <c:numFmt formatCode="ge" sourceLinked="1"/>
        <c:majorTickMark val="none"/>
        <c:minorTickMark val="none"/>
        <c:tickLblPos val="none"/>
        <c:crossAx val="327104664"/>
        <c:crosses val="autoZero"/>
        <c:auto val="1"/>
        <c:lblOffset val="100"/>
        <c:baseTimeUnit val="years"/>
      </c:dateAx>
      <c:valAx>
        <c:axId val="327104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3364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0</c:v>
                </c:pt>
                <c:pt idx="1">
                  <c:v>81.599999999999994</c:v>
                </c:pt>
                <c:pt idx="2">
                  <c:v>118.7</c:v>
                </c:pt>
                <c:pt idx="3">
                  <c:v>100.27</c:v>
                </c:pt>
                <c:pt idx="4">
                  <c:v>110.82</c:v>
                </c:pt>
              </c:numCache>
            </c:numRef>
          </c:val>
        </c:ser>
        <c:dLbls>
          <c:showLegendKey val="0"/>
          <c:showVal val="0"/>
          <c:showCatName val="0"/>
          <c:showSerName val="0"/>
          <c:showPercent val="0"/>
          <c:showBubbleSize val="0"/>
        </c:dLbls>
        <c:gapWidth val="150"/>
        <c:axId val="273371128"/>
        <c:axId val="273367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formatCode="#,##0.00;&quot;△&quot;#,##0.00;&quot;-&quot;">
                  <c:v>0</c:v>
                </c:pt>
                <c:pt idx="1">
                  <c:v>#N/A</c:v>
                </c:pt>
                <c:pt idx="2" formatCode="#,##0.00;&quot;△&quot;#,##0.00;&quot;-&quot;">
                  <c:v>72.680000000000007</c:v>
                </c:pt>
                <c:pt idx="3" formatCode="#,##0.00;&quot;△&quot;#,##0.00;&quot;-&quot;">
                  <c:v>92.2</c:v>
                </c:pt>
                <c:pt idx="4" formatCode="#,##0.00;&quot;△&quot;#,##0.00;&quot;-&quot;">
                  <c:v>88.55</c:v>
                </c:pt>
              </c:numCache>
            </c:numRef>
          </c:val>
          <c:smooth val="0"/>
        </c:ser>
        <c:dLbls>
          <c:showLegendKey val="0"/>
          <c:showVal val="0"/>
          <c:showCatName val="0"/>
          <c:showSerName val="0"/>
          <c:showPercent val="0"/>
          <c:showBubbleSize val="0"/>
        </c:dLbls>
        <c:marker val="1"/>
        <c:smooth val="0"/>
        <c:axId val="273371128"/>
        <c:axId val="273367208"/>
      </c:lineChart>
      <c:dateAx>
        <c:axId val="273371128"/>
        <c:scaling>
          <c:orientation val="minMax"/>
        </c:scaling>
        <c:delete val="1"/>
        <c:axPos val="b"/>
        <c:numFmt formatCode="ge" sourceLinked="1"/>
        <c:majorTickMark val="none"/>
        <c:minorTickMark val="none"/>
        <c:tickLblPos val="none"/>
        <c:crossAx val="273367208"/>
        <c:crosses val="autoZero"/>
        <c:auto val="1"/>
        <c:lblOffset val="100"/>
        <c:baseTimeUnit val="years"/>
      </c:dateAx>
      <c:valAx>
        <c:axId val="273367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3371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0</c:v>
                </c:pt>
                <c:pt idx="1">
                  <c:v>4.2</c:v>
                </c:pt>
                <c:pt idx="2">
                  <c:v>8.4</c:v>
                </c:pt>
                <c:pt idx="3">
                  <c:v>20.16</c:v>
                </c:pt>
                <c:pt idx="4">
                  <c:v>24.38</c:v>
                </c:pt>
              </c:numCache>
            </c:numRef>
          </c:val>
        </c:ser>
        <c:dLbls>
          <c:showLegendKey val="0"/>
          <c:showVal val="0"/>
          <c:showCatName val="0"/>
          <c:showSerName val="0"/>
          <c:showPercent val="0"/>
          <c:showBubbleSize val="0"/>
        </c:dLbls>
        <c:gapWidth val="150"/>
        <c:axId val="273367992"/>
        <c:axId val="273368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formatCode="#,##0.00;&quot;△&quot;#,##0.00;&quot;-&quot;">
                  <c:v>0</c:v>
                </c:pt>
                <c:pt idx="1">
                  <c:v>#N/A</c:v>
                </c:pt>
                <c:pt idx="2" formatCode="#,##0.00;&quot;△&quot;#,##0.00;&quot;-&quot;">
                  <c:v>20.74</c:v>
                </c:pt>
                <c:pt idx="3" formatCode="#,##0.00;&quot;△&quot;#,##0.00;&quot;-&quot;">
                  <c:v>26.06</c:v>
                </c:pt>
                <c:pt idx="4" formatCode="#,##0.00;&quot;△&quot;#,##0.00;&quot;-&quot;">
                  <c:v>29.54</c:v>
                </c:pt>
              </c:numCache>
            </c:numRef>
          </c:val>
          <c:smooth val="0"/>
        </c:ser>
        <c:dLbls>
          <c:showLegendKey val="0"/>
          <c:showVal val="0"/>
          <c:showCatName val="0"/>
          <c:showSerName val="0"/>
          <c:showPercent val="0"/>
          <c:showBubbleSize val="0"/>
        </c:dLbls>
        <c:marker val="1"/>
        <c:smooth val="0"/>
        <c:axId val="273367992"/>
        <c:axId val="273368776"/>
      </c:lineChart>
      <c:dateAx>
        <c:axId val="273367992"/>
        <c:scaling>
          <c:orientation val="minMax"/>
        </c:scaling>
        <c:delete val="1"/>
        <c:axPos val="b"/>
        <c:numFmt formatCode="ge" sourceLinked="1"/>
        <c:majorTickMark val="none"/>
        <c:minorTickMark val="none"/>
        <c:tickLblPos val="none"/>
        <c:crossAx val="273368776"/>
        <c:crosses val="autoZero"/>
        <c:auto val="1"/>
        <c:lblOffset val="100"/>
        <c:baseTimeUnit val="years"/>
      </c:dateAx>
      <c:valAx>
        <c:axId val="273368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3367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273369168"/>
        <c:axId val="27336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formatCode="#,##0.00;&quot;△&quot;#,##0.00;&quot;-&quot;">
                  <c:v>0</c:v>
                </c:pt>
                <c:pt idx="1">
                  <c:v>#N/A</c:v>
                </c:pt>
                <c:pt idx="2">
                  <c:v>0</c:v>
                </c:pt>
                <c:pt idx="3">
                  <c:v>0</c:v>
                </c:pt>
                <c:pt idx="4">
                  <c:v>0</c:v>
                </c:pt>
              </c:numCache>
            </c:numRef>
          </c:val>
          <c:smooth val="0"/>
        </c:ser>
        <c:dLbls>
          <c:showLegendKey val="0"/>
          <c:showVal val="0"/>
          <c:showCatName val="0"/>
          <c:showSerName val="0"/>
          <c:showPercent val="0"/>
          <c:showBubbleSize val="0"/>
        </c:dLbls>
        <c:marker val="1"/>
        <c:smooth val="0"/>
        <c:axId val="273369168"/>
        <c:axId val="273366032"/>
      </c:lineChart>
      <c:dateAx>
        <c:axId val="273369168"/>
        <c:scaling>
          <c:orientation val="minMax"/>
        </c:scaling>
        <c:delete val="1"/>
        <c:axPos val="b"/>
        <c:numFmt formatCode="ge" sourceLinked="1"/>
        <c:majorTickMark val="none"/>
        <c:minorTickMark val="none"/>
        <c:tickLblPos val="none"/>
        <c:crossAx val="273366032"/>
        <c:crosses val="autoZero"/>
        <c:auto val="1"/>
        <c:lblOffset val="100"/>
        <c:baseTimeUnit val="years"/>
      </c:dateAx>
      <c:valAx>
        <c:axId val="27336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336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147.08000000000001</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327385752"/>
        <c:axId val="327383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c:v>
                </c:pt>
                <c:pt idx="1">
                  <c:v>#N/A</c:v>
                </c:pt>
                <c:pt idx="2" formatCode="#,##0.00;&quot;△&quot;#,##0.00;&quot;-&quot;">
                  <c:v>902.15</c:v>
                </c:pt>
                <c:pt idx="3" formatCode="#,##0.00;&quot;△&quot;#,##0.00;&quot;-&quot;">
                  <c:v>247.01</c:v>
                </c:pt>
                <c:pt idx="4" formatCode="#,##0.00;&quot;△&quot;#,##0.00;&quot;-&quot;">
                  <c:v>336.57</c:v>
                </c:pt>
              </c:numCache>
            </c:numRef>
          </c:val>
          <c:smooth val="0"/>
        </c:ser>
        <c:dLbls>
          <c:showLegendKey val="0"/>
          <c:showVal val="0"/>
          <c:showCatName val="0"/>
          <c:showSerName val="0"/>
          <c:showPercent val="0"/>
          <c:showBubbleSize val="0"/>
        </c:dLbls>
        <c:marker val="1"/>
        <c:smooth val="0"/>
        <c:axId val="327385752"/>
        <c:axId val="327383008"/>
      </c:lineChart>
      <c:dateAx>
        <c:axId val="327385752"/>
        <c:scaling>
          <c:orientation val="minMax"/>
        </c:scaling>
        <c:delete val="1"/>
        <c:axPos val="b"/>
        <c:numFmt formatCode="ge" sourceLinked="1"/>
        <c:majorTickMark val="none"/>
        <c:minorTickMark val="none"/>
        <c:tickLblPos val="none"/>
        <c:crossAx val="327383008"/>
        <c:crosses val="autoZero"/>
        <c:auto val="1"/>
        <c:lblOffset val="100"/>
        <c:baseTimeUnit val="years"/>
      </c:dateAx>
      <c:valAx>
        <c:axId val="32738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385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0</c:v>
                </c:pt>
                <c:pt idx="1">
                  <c:v>131.79</c:v>
                </c:pt>
                <c:pt idx="2">
                  <c:v>8156.76</c:v>
                </c:pt>
                <c:pt idx="3">
                  <c:v>115.43</c:v>
                </c:pt>
                <c:pt idx="4">
                  <c:v>116.2</c:v>
                </c:pt>
              </c:numCache>
            </c:numRef>
          </c:val>
        </c:ser>
        <c:dLbls>
          <c:showLegendKey val="0"/>
          <c:showVal val="0"/>
          <c:showCatName val="0"/>
          <c:showSerName val="0"/>
          <c:showPercent val="0"/>
          <c:showBubbleSize val="0"/>
        </c:dLbls>
        <c:gapWidth val="150"/>
        <c:axId val="327388104"/>
        <c:axId val="327384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formatCode="#,##0.00;&quot;△&quot;#,##0.00;&quot;-&quot;">
                  <c:v>0</c:v>
                </c:pt>
                <c:pt idx="1">
                  <c:v>#N/A</c:v>
                </c:pt>
                <c:pt idx="2" formatCode="#,##0.00;&quot;△&quot;#,##0.00;&quot;-&quot;">
                  <c:v>252.13</c:v>
                </c:pt>
                <c:pt idx="3" formatCode="#,##0.00;&quot;△&quot;#,##0.00;&quot;-&quot;">
                  <c:v>-2.84</c:v>
                </c:pt>
                <c:pt idx="4" formatCode="#,##0.00;&quot;△&quot;#,##0.00;&quot;-&quot;">
                  <c:v>-26.7</c:v>
                </c:pt>
              </c:numCache>
            </c:numRef>
          </c:val>
          <c:smooth val="0"/>
        </c:ser>
        <c:dLbls>
          <c:showLegendKey val="0"/>
          <c:showVal val="0"/>
          <c:showCatName val="0"/>
          <c:showSerName val="0"/>
          <c:showPercent val="0"/>
          <c:showBubbleSize val="0"/>
        </c:dLbls>
        <c:marker val="1"/>
        <c:smooth val="0"/>
        <c:axId val="327388104"/>
        <c:axId val="327384968"/>
      </c:lineChart>
      <c:dateAx>
        <c:axId val="327388104"/>
        <c:scaling>
          <c:orientation val="minMax"/>
        </c:scaling>
        <c:delete val="1"/>
        <c:axPos val="b"/>
        <c:numFmt formatCode="ge" sourceLinked="1"/>
        <c:majorTickMark val="none"/>
        <c:minorTickMark val="none"/>
        <c:tickLblPos val="none"/>
        <c:crossAx val="327384968"/>
        <c:crosses val="autoZero"/>
        <c:auto val="1"/>
        <c:lblOffset val="100"/>
        <c:baseTimeUnit val="years"/>
      </c:dateAx>
      <c:valAx>
        <c:axId val="327384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388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2892.88</c:v>
                </c:pt>
                <c:pt idx="2">
                  <c:v>3223.75</c:v>
                </c:pt>
                <c:pt idx="3">
                  <c:v>6004.76</c:v>
                </c:pt>
                <c:pt idx="4">
                  <c:v>5643.24</c:v>
                </c:pt>
              </c:numCache>
            </c:numRef>
          </c:val>
        </c:ser>
        <c:dLbls>
          <c:showLegendKey val="0"/>
          <c:showVal val="0"/>
          <c:showCatName val="0"/>
          <c:showSerName val="0"/>
          <c:showPercent val="0"/>
          <c:showBubbleSize val="0"/>
        </c:dLbls>
        <c:gapWidth val="150"/>
        <c:axId val="327381440"/>
        <c:axId val="327381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1844.55</c:v>
                </c:pt>
                <c:pt idx="2">
                  <c:v>1156.78</c:v>
                </c:pt>
                <c:pt idx="3">
                  <c:v>1239.21</c:v>
                </c:pt>
                <c:pt idx="4">
                  <c:v>1196.58</c:v>
                </c:pt>
              </c:numCache>
            </c:numRef>
          </c:val>
          <c:smooth val="0"/>
        </c:ser>
        <c:dLbls>
          <c:showLegendKey val="0"/>
          <c:showVal val="0"/>
          <c:showCatName val="0"/>
          <c:showSerName val="0"/>
          <c:showPercent val="0"/>
          <c:showBubbleSize val="0"/>
        </c:dLbls>
        <c:marker val="1"/>
        <c:smooth val="0"/>
        <c:axId val="327381440"/>
        <c:axId val="327381832"/>
      </c:lineChart>
      <c:dateAx>
        <c:axId val="327381440"/>
        <c:scaling>
          <c:orientation val="minMax"/>
        </c:scaling>
        <c:delete val="1"/>
        <c:axPos val="b"/>
        <c:numFmt formatCode="ge" sourceLinked="1"/>
        <c:majorTickMark val="none"/>
        <c:minorTickMark val="none"/>
        <c:tickLblPos val="none"/>
        <c:crossAx val="327381832"/>
        <c:crosses val="autoZero"/>
        <c:auto val="1"/>
        <c:lblOffset val="100"/>
        <c:baseTimeUnit val="years"/>
      </c:dateAx>
      <c:valAx>
        <c:axId val="327381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38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21.74</c:v>
                </c:pt>
                <c:pt idx="2">
                  <c:v>20.7</c:v>
                </c:pt>
                <c:pt idx="3">
                  <c:v>20.46</c:v>
                </c:pt>
                <c:pt idx="4">
                  <c:v>55.94</c:v>
                </c:pt>
              </c:numCache>
            </c:numRef>
          </c:val>
        </c:ser>
        <c:dLbls>
          <c:showLegendKey val="0"/>
          <c:showVal val="0"/>
          <c:showCatName val="0"/>
          <c:showSerName val="0"/>
          <c:showPercent val="0"/>
          <c:showBubbleSize val="0"/>
        </c:dLbls>
        <c:gapWidth val="150"/>
        <c:axId val="327386144"/>
        <c:axId val="327382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22.93</c:v>
                </c:pt>
                <c:pt idx="2">
                  <c:v>33.82</c:v>
                </c:pt>
                <c:pt idx="3">
                  <c:v>38.14</c:v>
                </c:pt>
                <c:pt idx="4">
                  <c:v>38.28</c:v>
                </c:pt>
              </c:numCache>
            </c:numRef>
          </c:val>
          <c:smooth val="0"/>
        </c:ser>
        <c:dLbls>
          <c:showLegendKey val="0"/>
          <c:showVal val="0"/>
          <c:showCatName val="0"/>
          <c:showSerName val="0"/>
          <c:showPercent val="0"/>
          <c:showBubbleSize val="0"/>
        </c:dLbls>
        <c:marker val="1"/>
        <c:smooth val="0"/>
        <c:axId val="327386144"/>
        <c:axId val="327382616"/>
      </c:lineChart>
      <c:dateAx>
        <c:axId val="327386144"/>
        <c:scaling>
          <c:orientation val="minMax"/>
        </c:scaling>
        <c:delete val="1"/>
        <c:axPos val="b"/>
        <c:numFmt formatCode="ge" sourceLinked="1"/>
        <c:majorTickMark val="none"/>
        <c:minorTickMark val="none"/>
        <c:tickLblPos val="none"/>
        <c:crossAx val="327382616"/>
        <c:crosses val="autoZero"/>
        <c:auto val="1"/>
        <c:lblOffset val="100"/>
        <c:baseTimeUnit val="years"/>
      </c:dateAx>
      <c:valAx>
        <c:axId val="327382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38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0</c:v>
                </c:pt>
                <c:pt idx="1">
                  <c:v>575.78</c:v>
                </c:pt>
                <c:pt idx="2">
                  <c:v>600.80999999999995</c:v>
                </c:pt>
                <c:pt idx="3">
                  <c:v>611.97</c:v>
                </c:pt>
                <c:pt idx="4">
                  <c:v>224.09</c:v>
                </c:pt>
              </c:numCache>
            </c:numRef>
          </c:val>
        </c:ser>
        <c:dLbls>
          <c:showLegendKey val="0"/>
          <c:showVal val="0"/>
          <c:showCatName val="0"/>
          <c:showSerName val="0"/>
          <c:showPercent val="0"/>
          <c:showBubbleSize val="0"/>
        </c:dLbls>
        <c:gapWidth val="150"/>
        <c:axId val="327386928"/>
        <c:axId val="327387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690.86</c:v>
                </c:pt>
                <c:pt idx="2">
                  <c:v>525.1</c:v>
                </c:pt>
                <c:pt idx="3">
                  <c:v>471.79</c:v>
                </c:pt>
                <c:pt idx="4">
                  <c:v>468.36</c:v>
                </c:pt>
              </c:numCache>
            </c:numRef>
          </c:val>
          <c:smooth val="0"/>
        </c:ser>
        <c:dLbls>
          <c:showLegendKey val="0"/>
          <c:showVal val="0"/>
          <c:showCatName val="0"/>
          <c:showSerName val="0"/>
          <c:showPercent val="0"/>
          <c:showBubbleSize val="0"/>
        </c:dLbls>
        <c:marker val="1"/>
        <c:smooth val="0"/>
        <c:axId val="327386928"/>
        <c:axId val="327387320"/>
      </c:lineChart>
      <c:dateAx>
        <c:axId val="327386928"/>
        <c:scaling>
          <c:orientation val="minMax"/>
        </c:scaling>
        <c:delete val="1"/>
        <c:axPos val="b"/>
        <c:numFmt formatCode="ge" sourceLinked="1"/>
        <c:majorTickMark val="none"/>
        <c:minorTickMark val="none"/>
        <c:tickLblPos val="none"/>
        <c:crossAx val="327387320"/>
        <c:crosses val="autoZero"/>
        <c:auto val="1"/>
        <c:lblOffset val="100"/>
        <c:baseTimeUnit val="years"/>
      </c:dateAx>
      <c:valAx>
        <c:axId val="327387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38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【88.55】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【336.57】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【△26.70】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【1,247.32】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【89.66】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【48.43】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【609.17】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【29.13】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【29.54】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10" zoomScaleNormal="100" workbookViewId="0">
      <selection activeCell="BP88" sqref="BP8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鳥取県　鳥取市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林業集落排水</v>
      </c>
      <c r="Q8" s="46"/>
      <c r="R8" s="46"/>
      <c r="S8" s="46"/>
      <c r="T8" s="46"/>
      <c r="U8" s="46"/>
      <c r="V8" s="46"/>
      <c r="W8" s="46" t="str">
        <f>データ!L6</f>
        <v>G2</v>
      </c>
      <c r="X8" s="46"/>
      <c r="Y8" s="46"/>
      <c r="Z8" s="46"/>
      <c r="AA8" s="46"/>
      <c r="AB8" s="46"/>
      <c r="AC8" s="46"/>
      <c r="AD8" s="3"/>
      <c r="AE8" s="3"/>
      <c r="AF8" s="3"/>
      <c r="AG8" s="3"/>
      <c r="AH8" s="3"/>
      <c r="AI8" s="3"/>
      <c r="AJ8" s="3"/>
      <c r="AK8" s="3"/>
      <c r="AL8" s="47">
        <f>データ!R6</f>
        <v>191969</v>
      </c>
      <c r="AM8" s="47"/>
      <c r="AN8" s="47"/>
      <c r="AO8" s="47"/>
      <c r="AP8" s="47"/>
      <c r="AQ8" s="47"/>
      <c r="AR8" s="47"/>
      <c r="AS8" s="47"/>
      <c r="AT8" s="43">
        <f>データ!S6</f>
        <v>765.31</v>
      </c>
      <c r="AU8" s="43"/>
      <c r="AV8" s="43"/>
      <c r="AW8" s="43"/>
      <c r="AX8" s="43"/>
      <c r="AY8" s="43"/>
      <c r="AZ8" s="43"/>
      <c r="BA8" s="43"/>
      <c r="BB8" s="43">
        <f>データ!T6</f>
        <v>250.84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47.94</v>
      </c>
      <c r="J10" s="43"/>
      <c r="K10" s="43"/>
      <c r="L10" s="43"/>
      <c r="M10" s="43"/>
      <c r="N10" s="43"/>
      <c r="O10" s="43"/>
      <c r="P10" s="43">
        <f>データ!O6</f>
        <v>0.04</v>
      </c>
      <c r="Q10" s="43"/>
      <c r="R10" s="43"/>
      <c r="S10" s="43"/>
      <c r="T10" s="43"/>
      <c r="U10" s="43"/>
      <c r="V10" s="43"/>
      <c r="W10" s="43">
        <f>データ!P6</f>
        <v>44.31</v>
      </c>
      <c r="X10" s="43"/>
      <c r="Y10" s="43"/>
      <c r="Z10" s="43"/>
      <c r="AA10" s="43"/>
      <c r="AB10" s="43"/>
      <c r="AC10" s="43"/>
      <c r="AD10" s="47">
        <f>データ!Q6</f>
        <v>2388</v>
      </c>
      <c r="AE10" s="47"/>
      <c r="AF10" s="47"/>
      <c r="AG10" s="47"/>
      <c r="AH10" s="47"/>
      <c r="AI10" s="47"/>
      <c r="AJ10" s="47"/>
      <c r="AK10" s="2"/>
      <c r="AL10" s="47">
        <f>データ!U6</f>
        <v>81</v>
      </c>
      <c r="AM10" s="47"/>
      <c r="AN10" s="47"/>
      <c r="AO10" s="47"/>
      <c r="AP10" s="47"/>
      <c r="AQ10" s="47"/>
      <c r="AR10" s="47"/>
      <c r="AS10" s="47"/>
      <c r="AT10" s="43">
        <f>データ!V6</f>
        <v>0.14000000000000001</v>
      </c>
      <c r="AU10" s="43"/>
      <c r="AV10" s="43"/>
      <c r="AW10" s="43"/>
      <c r="AX10" s="43"/>
      <c r="AY10" s="43"/>
      <c r="AZ10" s="43"/>
      <c r="BA10" s="43"/>
      <c r="BB10" s="43">
        <f>データ!W6</f>
        <v>578.57000000000005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312011</v>
      </c>
      <c r="D6" s="31">
        <f t="shared" si="3"/>
        <v>46</v>
      </c>
      <c r="E6" s="31">
        <f t="shared" si="3"/>
        <v>17</v>
      </c>
      <c r="F6" s="31">
        <f t="shared" si="3"/>
        <v>7</v>
      </c>
      <c r="G6" s="31">
        <f t="shared" si="3"/>
        <v>0</v>
      </c>
      <c r="H6" s="31" t="str">
        <f t="shared" si="3"/>
        <v>鳥取県　鳥取市</v>
      </c>
      <c r="I6" s="31" t="str">
        <f t="shared" si="3"/>
        <v>法適用</v>
      </c>
      <c r="J6" s="31" t="str">
        <f t="shared" si="3"/>
        <v>下水道事業</v>
      </c>
      <c r="K6" s="31" t="str">
        <f t="shared" si="3"/>
        <v>林業集落排水</v>
      </c>
      <c r="L6" s="31" t="str">
        <f t="shared" si="3"/>
        <v>G2</v>
      </c>
      <c r="M6" s="32" t="str">
        <f t="shared" si="3"/>
        <v>-</v>
      </c>
      <c r="N6" s="32">
        <f t="shared" si="3"/>
        <v>47.94</v>
      </c>
      <c r="O6" s="32">
        <f t="shared" si="3"/>
        <v>0.04</v>
      </c>
      <c r="P6" s="32">
        <f t="shared" si="3"/>
        <v>44.31</v>
      </c>
      <c r="Q6" s="32">
        <f t="shared" si="3"/>
        <v>2388</v>
      </c>
      <c r="R6" s="32">
        <f t="shared" si="3"/>
        <v>191969</v>
      </c>
      <c r="S6" s="32">
        <f t="shared" si="3"/>
        <v>765.31</v>
      </c>
      <c r="T6" s="32">
        <f t="shared" si="3"/>
        <v>250.84</v>
      </c>
      <c r="U6" s="32">
        <f t="shared" si="3"/>
        <v>81</v>
      </c>
      <c r="V6" s="32">
        <f t="shared" si="3"/>
        <v>0.14000000000000001</v>
      </c>
      <c r="W6" s="32">
        <f t="shared" si="3"/>
        <v>578.57000000000005</v>
      </c>
      <c r="X6" s="33" t="str">
        <f>IF(X7="",NA(),X7)</f>
        <v>-</v>
      </c>
      <c r="Y6" s="33">
        <f t="shared" ref="Y6:AG6" si="4">IF(Y7="",NA(),Y7)</f>
        <v>81.599999999999994</v>
      </c>
      <c r="Z6" s="33">
        <f t="shared" si="4"/>
        <v>118.7</v>
      </c>
      <c r="AA6" s="33">
        <f t="shared" si="4"/>
        <v>100.27</v>
      </c>
      <c r="AB6" s="33">
        <f t="shared" si="4"/>
        <v>110.82</v>
      </c>
      <c r="AC6" s="33" t="str">
        <f t="shared" si="4"/>
        <v>-</v>
      </c>
      <c r="AD6" s="32" t="e">
        <f t="shared" si="4"/>
        <v>#N/A</v>
      </c>
      <c r="AE6" s="33">
        <f t="shared" si="4"/>
        <v>72.680000000000007</v>
      </c>
      <c r="AF6" s="33">
        <f t="shared" si="4"/>
        <v>92.2</v>
      </c>
      <c r="AG6" s="33">
        <f t="shared" si="4"/>
        <v>88.55</v>
      </c>
      <c r="AH6" s="32" t="str">
        <f>IF(AH7="","",IF(AH7="-","【-】","【"&amp;SUBSTITUTE(TEXT(AH7,"#,##0.00"),"-","△")&amp;"】"))</f>
        <v>【88.55】</v>
      </c>
      <c r="AI6" s="33" t="str">
        <f>IF(AI7="",NA(),AI7)</f>
        <v>-</v>
      </c>
      <c r="AJ6" s="33">
        <f t="shared" ref="AJ6:AR6" si="5">IF(AJ7="",NA(),AJ7)</f>
        <v>147.08000000000001</v>
      </c>
      <c r="AK6" s="32">
        <f t="shared" si="5"/>
        <v>0</v>
      </c>
      <c r="AL6" s="32">
        <f t="shared" si="5"/>
        <v>0</v>
      </c>
      <c r="AM6" s="32">
        <f t="shared" si="5"/>
        <v>0</v>
      </c>
      <c r="AN6" s="33" t="str">
        <f t="shared" si="5"/>
        <v>-</v>
      </c>
      <c r="AO6" s="32" t="e">
        <f t="shared" si="5"/>
        <v>#N/A</v>
      </c>
      <c r="AP6" s="33">
        <f t="shared" si="5"/>
        <v>902.15</v>
      </c>
      <c r="AQ6" s="33">
        <f t="shared" si="5"/>
        <v>247.01</v>
      </c>
      <c r="AR6" s="33">
        <f t="shared" si="5"/>
        <v>336.57</v>
      </c>
      <c r="AS6" s="32" t="str">
        <f>IF(AS7="","",IF(AS7="-","【-】","【"&amp;SUBSTITUTE(TEXT(AS7,"#,##0.00"),"-","△")&amp;"】"))</f>
        <v>【336.57】</v>
      </c>
      <c r="AT6" s="33" t="str">
        <f>IF(AT7="",NA(),AT7)</f>
        <v>-</v>
      </c>
      <c r="AU6" s="33">
        <f t="shared" ref="AU6:BC6" si="6">IF(AU7="",NA(),AU7)</f>
        <v>131.79</v>
      </c>
      <c r="AV6" s="33">
        <f t="shared" si="6"/>
        <v>8156.76</v>
      </c>
      <c r="AW6" s="33">
        <f t="shared" si="6"/>
        <v>115.43</v>
      </c>
      <c r="AX6" s="33">
        <f t="shared" si="6"/>
        <v>116.2</v>
      </c>
      <c r="AY6" s="33" t="str">
        <f t="shared" si="6"/>
        <v>-</v>
      </c>
      <c r="AZ6" s="32" t="e">
        <f t="shared" si="6"/>
        <v>#N/A</v>
      </c>
      <c r="BA6" s="33">
        <f t="shared" si="6"/>
        <v>252.13</v>
      </c>
      <c r="BB6" s="33">
        <f t="shared" si="6"/>
        <v>-2.84</v>
      </c>
      <c r="BC6" s="33">
        <f t="shared" si="6"/>
        <v>-26.7</v>
      </c>
      <c r="BD6" s="32" t="str">
        <f>IF(BD7="","",IF(BD7="-","【-】","【"&amp;SUBSTITUTE(TEXT(BD7,"#,##0.00"),"-","△")&amp;"】"))</f>
        <v>【△26.70】</v>
      </c>
      <c r="BE6" s="33" t="str">
        <f>IF(BE7="",NA(),BE7)</f>
        <v>-</v>
      </c>
      <c r="BF6" s="33">
        <f t="shared" ref="BF6:BN6" si="7">IF(BF7="",NA(),BF7)</f>
        <v>2892.88</v>
      </c>
      <c r="BG6" s="33">
        <f t="shared" si="7"/>
        <v>3223.75</v>
      </c>
      <c r="BH6" s="33">
        <f t="shared" si="7"/>
        <v>6004.76</v>
      </c>
      <c r="BI6" s="33">
        <f t="shared" si="7"/>
        <v>5643.24</v>
      </c>
      <c r="BJ6" s="33" t="str">
        <f t="shared" si="7"/>
        <v>-</v>
      </c>
      <c r="BK6" s="33">
        <f t="shared" si="7"/>
        <v>1844.55</v>
      </c>
      <c r="BL6" s="33">
        <f t="shared" si="7"/>
        <v>1156.78</v>
      </c>
      <c r="BM6" s="33">
        <f t="shared" si="7"/>
        <v>1239.21</v>
      </c>
      <c r="BN6" s="33">
        <f t="shared" si="7"/>
        <v>1196.58</v>
      </c>
      <c r="BO6" s="32" t="str">
        <f>IF(BO7="","",IF(BO7="-","【-】","【"&amp;SUBSTITUTE(TEXT(BO7,"#,##0.00"),"-","△")&amp;"】"))</f>
        <v>【1,247.32】</v>
      </c>
      <c r="BP6" s="33" t="str">
        <f>IF(BP7="",NA(),BP7)</f>
        <v>-</v>
      </c>
      <c r="BQ6" s="33">
        <f t="shared" ref="BQ6:BY6" si="8">IF(BQ7="",NA(),BQ7)</f>
        <v>21.74</v>
      </c>
      <c r="BR6" s="33">
        <f t="shared" si="8"/>
        <v>20.7</v>
      </c>
      <c r="BS6" s="33">
        <f t="shared" si="8"/>
        <v>20.46</v>
      </c>
      <c r="BT6" s="33">
        <f t="shared" si="8"/>
        <v>55.94</v>
      </c>
      <c r="BU6" s="33" t="str">
        <f t="shared" si="8"/>
        <v>-</v>
      </c>
      <c r="BV6" s="33">
        <f t="shared" si="8"/>
        <v>22.93</v>
      </c>
      <c r="BW6" s="33">
        <f t="shared" si="8"/>
        <v>33.82</v>
      </c>
      <c r="BX6" s="33">
        <f t="shared" si="8"/>
        <v>38.14</v>
      </c>
      <c r="BY6" s="33">
        <f t="shared" si="8"/>
        <v>38.28</v>
      </c>
      <c r="BZ6" s="32" t="str">
        <f>IF(BZ7="","",IF(BZ7="-","【-】","【"&amp;SUBSTITUTE(TEXT(BZ7,"#,##0.00"),"-","△")&amp;"】"))</f>
        <v>【29.13】</v>
      </c>
      <c r="CA6" s="33" t="str">
        <f>IF(CA7="",NA(),CA7)</f>
        <v>-</v>
      </c>
      <c r="CB6" s="33">
        <f t="shared" ref="CB6:CJ6" si="9">IF(CB7="",NA(),CB7)</f>
        <v>575.78</v>
      </c>
      <c r="CC6" s="33">
        <f t="shared" si="9"/>
        <v>600.80999999999995</v>
      </c>
      <c r="CD6" s="33">
        <f t="shared" si="9"/>
        <v>611.97</v>
      </c>
      <c r="CE6" s="33">
        <f t="shared" si="9"/>
        <v>224.09</v>
      </c>
      <c r="CF6" s="33" t="str">
        <f t="shared" si="9"/>
        <v>-</v>
      </c>
      <c r="CG6" s="33">
        <f t="shared" si="9"/>
        <v>690.86</v>
      </c>
      <c r="CH6" s="33">
        <f t="shared" si="9"/>
        <v>525.1</v>
      </c>
      <c r="CI6" s="33">
        <f t="shared" si="9"/>
        <v>471.79</v>
      </c>
      <c r="CJ6" s="33">
        <f t="shared" si="9"/>
        <v>468.36</v>
      </c>
      <c r="CK6" s="32" t="str">
        <f>IF(CK7="","",IF(CK7="-","【-】","【"&amp;SUBSTITUTE(TEXT(CK7,"#,##0.00"),"-","△")&amp;"】"))</f>
        <v>【609.17】</v>
      </c>
      <c r="CL6" s="33" t="str">
        <f>IF(CL7="",NA(),CL7)</f>
        <v>-</v>
      </c>
      <c r="CM6" s="33">
        <f t="shared" ref="CM6:CU6" si="10">IF(CM7="",NA(),CM7)</f>
        <v>131.25</v>
      </c>
      <c r="CN6" s="33">
        <f t="shared" si="10"/>
        <v>131.25</v>
      </c>
      <c r="CO6" s="33">
        <f t="shared" si="10"/>
        <v>131.25</v>
      </c>
      <c r="CP6" s="33">
        <f t="shared" si="10"/>
        <v>137.5</v>
      </c>
      <c r="CQ6" s="33" t="str">
        <f t="shared" si="10"/>
        <v>-</v>
      </c>
      <c r="CR6" s="33">
        <f t="shared" si="10"/>
        <v>47.83</v>
      </c>
      <c r="CS6" s="33">
        <f t="shared" si="10"/>
        <v>58.58</v>
      </c>
      <c r="CT6" s="33">
        <f t="shared" si="10"/>
        <v>56.52</v>
      </c>
      <c r="CU6" s="33">
        <f t="shared" si="10"/>
        <v>53.97</v>
      </c>
      <c r="CV6" s="32" t="str">
        <f>IF(CV7="","",IF(CV7="-","【-】","【"&amp;SUBSTITUTE(TEXT(CV7,"#,##0.00"),"-","△")&amp;"】"))</f>
        <v>【48.43】</v>
      </c>
      <c r="CW6" s="33" t="str">
        <f>IF(CW7="",NA(),CW7)</f>
        <v>-</v>
      </c>
      <c r="CX6" s="33">
        <f t="shared" ref="CX6:DF6" si="11">IF(CX7="",NA(),CX7)</f>
        <v>100</v>
      </c>
      <c r="CY6" s="33">
        <f t="shared" si="11"/>
        <v>90.36</v>
      </c>
      <c r="CZ6" s="33">
        <f t="shared" si="11"/>
        <v>100</v>
      </c>
      <c r="DA6" s="33">
        <f t="shared" si="11"/>
        <v>100</v>
      </c>
      <c r="DB6" s="33" t="str">
        <f t="shared" si="11"/>
        <v>-</v>
      </c>
      <c r="DC6" s="33">
        <f t="shared" si="11"/>
        <v>84.46</v>
      </c>
      <c r="DD6" s="33">
        <f t="shared" si="11"/>
        <v>89.31</v>
      </c>
      <c r="DE6" s="33">
        <f t="shared" si="11"/>
        <v>91.27</v>
      </c>
      <c r="DF6" s="33">
        <f t="shared" si="11"/>
        <v>92.01</v>
      </c>
      <c r="DG6" s="32" t="str">
        <f>IF(DG7="","",IF(DG7="-","【-】","【"&amp;SUBSTITUTE(TEXT(DG7,"#,##0.00"),"-","△")&amp;"】"))</f>
        <v>【89.66】</v>
      </c>
      <c r="DH6" s="33" t="str">
        <f>IF(DH7="",NA(),DH7)</f>
        <v>-</v>
      </c>
      <c r="DI6" s="33">
        <f t="shared" ref="DI6:DQ6" si="12">IF(DI7="",NA(),DI7)</f>
        <v>4.2</v>
      </c>
      <c r="DJ6" s="33">
        <f t="shared" si="12"/>
        <v>8.4</v>
      </c>
      <c r="DK6" s="33">
        <f t="shared" si="12"/>
        <v>20.16</v>
      </c>
      <c r="DL6" s="33">
        <f t="shared" si="12"/>
        <v>24.38</v>
      </c>
      <c r="DM6" s="33" t="str">
        <f t="shared" si="12"/>
        <v>-</v>
      </c>
      <c r="DN6" s="32" t="e">
        <f t="shared" si="12"/>
        <v>#N/A</v>
      </c>
      <c r="DO6" s="33">
        <f t="shared" si="12"/>
        <v>20.74</v>
      </c>
      <c r="DP6" s="33">
        <f t="shared" si="12"/>
        <v>26.06</v>
      </c>
      <c r="DQ6" s="33">
        <f t="shared" si="12"/>
        <v>29.54</v>
      </c>
      <c r="DR6" s="32" t="str">
        <f>IF(DR7="","",IF(DR7="-","【-】","【"&amp;SUBSTITUTE(TEXT(DR7,"#,##0.00"),"-","△")&amp;"】"))</f>
        <v>【29.54】</v>
      </c>
      <c r="DS6" s="33" t="str">
        <f>IF(DS7="",NA(),DS7)</f>
        <v>-</v>
      </c>
      <c r="DT6" s="32">
        <f t="shared" ref="DT6:EB6" si="13">IF(DT7="",NA(),DT7)</f>
        <v>0</v>
      </c>
      <c r="DU6" s="32">
        <f t="shared" si="13"/>
        <v>0</v>
      </c>
      <c r="DV6" s="32">
        <f t="shared" si="13"/>
        <v>0</v>
      </c>
      <c r="DW6" s="32">
        <f t="shared" si="13"/>
        <v>0</v>
      </c>
      <c r="DX6" s="33" t="str">
        <f t="shared" si="13"/>
        <v>-</v>
      </c>
      <c r="DY6" s="32" t="e">
        <f t="shared" si="13"/>
        <v>#N/A</v>
      </c>
      <c r="DZ6" s="32">
        <f t="shared" si="13"/>
        <v>0</v>
      </c>
      <c r="EA6" s="32">
        <f t="shared" si="13"/>
        <v>0</v>
      </c>
      <c r="EB6" s="32">
        <f t="shared" si="13"/>
        <v>0</v>
      </c>
      <c r="EC6" s="32" t="str">
        <f>IF(EC7="","",IF(EC7="-","【-】","【"&amp;SUBSTITUTE(TEXT(EC7,"#,##0.00"),"-","△")&amp;"】"))</f>
        <v>【0.00】</v>
      </c>
      <c r="ED6" s="33" t="str">
        <f>IF(ED7="",NA(),ED7)</f>
        <v>-</v>
      </c>
      <c r="EE6" s="32">
        <f t="shared" ref="EE6:EM6" si="14">IF(EE7="",NA(),EE7)</f>
        <v>0</v>
      </c>
      <c r="EF6" s="32">
        <f t="shared" si="14"/>
        <v>0</v>
      </c>
      <c r="EG6" s="32">
        <f t="shared" si="14"/>
        <v>0</v>
      </c>
      <c r="EH6" s="32">
        <f t="shared" si="14"/>
        <v>0</v>
      </c>
      <c r="EI6" s="33" t="str">
        <f t="shared" si="14"/>
        <v>-</v>
      </c>
      <c r="EJ6" s="32">
        <f t="shared" si="14"/>
        <v>0</v>
      </c>
      <c r="EK6" s="32">
        <f t="shared" si="14"/>
        <v>0</v>
      </c>
      <c r="EL6" s="32">
        <f t="shared" si="14"/>
        <v>0</v>
      </c>
      <c r="EM6" s="32">
        <f t="shared" si="14"/>
        <v>0</v>
      </c>
      <c r="EN6" s="32" t="str">
        <f>IF(EN7="","",IF(EN7="-","【-】","【"&amp;SUBSTITUTE(TEXT(EN7,"#,##0.00"),"-","△")&amp;"】"))</f>
        <v>【0.00】</v>
      </c>
    </row>
    <row r="7" spans="1:147" s="34" customFormat="1">
      <c r="A7" s="26"/>
      <c r="B7" s="35">
        <v>2015</v>
      </c>
      <c r="C7" s="35">
        <v>312011</v>
      </c>
      <c r="D7" s="35">
        <v>46</v>
      </c>
      <c r="E7" s="35">
        <v>17</v>
      </c>
      <c r="F7" s="35">
        <v>7</v>
      </c>
      <c r="G7" s="35">
        <v>0</v>
      </c>
      <c r="H7" s="35" t="s">
        <v>96</v>
      </c>
      <c r="I7" s="35" t="s">
        <v>97</v>
      </c>
      <c r="J7" s="35" t="s">
        <v>98</v>
      </c>
      <c r="K7" s="35" t="s">
        <v>99</v>
      </c>
      <c r="L7" s="35" t="s">
        <v>100</v>
      </c>
      <c r="M7" s="36" t="s">
        <v>101</v>
      </c>
      <c r="N7" s="36">
        <v>47.94</v>
      </c>
      <c r="O7" s="36">
        <v>0.04</v>
      </c>
      <c r="P7" s="36">
        <v>44.31</v>
      </c>
      <c r="Q7" s="36">
        <v>2388</v>
      </c>
      <c r="R7" s="36">
        <v>191969</v>
      </c>
      <c r="S7" s="36">
        <v>765.31</v>
      </c>
      <c r="T7" s="36">
        <v>250.84</v>
      </c>
      <c r="U7" s="36">
        <v>81</v>
      </c>
      <c r="V7" s="36">
        <v>0.14000000000000001</v>
      </c>
      <c r="W7" s="36">
        <v>578.57000000000005</v>
      </c>
      <c r="X7" s="36" t="s">
        <v>101</v>
      </c>
      <c r="Y7" s="36">
        <v>81.599999999999994</v>
      </c>
      <c r="Z7" s="36">
        <v>118.7</v>
      </c>
      <c r="AA7" s="36">
        <v>100.27</v>
      </c>
      <c r="AB7" s="36">
        <v>110.82</v>
      </c>
      <c r="AC7" s="36" t="s">
        <v>101</v>
      </c>
      <c r="AD7" s="36"/>
      <c r="AE7" s="36">
        <v>72.680000000000007</v>
      </c>
      <c r="AF7" s="36">
        <v>92.2</v>
      </c>
      <c r="AG7" s="36">
        <v>88.55</v>
      </c>
      <c r="AH7" s="36">
        <v>88.55</v>
      </c>
      <c r="AI7" s="36" t="s">
        <v>101</v>
      </c>
      <c r="AJ7" s="36">
        <v>147.08000000000001</v>
      </c>
      <c r="AK7" s="36">
        <v>0</v>
      </c>
      <c r="AL7" s="36">
        <v>0</v>
      </c>
      <c r="AM7" s="36">
        <v>0</v>
      </c>
      <c r="AN7" s="36" t="s">
        <v>101</v>
      </c>
      <c r="AO7" s="36"/>
      <c r="AP7" s="36">
        <v>902.15</v>
      </c>
      <c r="AQ7" s="36">
        <v>247.01</v>
      </c>
      <c r="AR7" s="36">
        <v>336.57</v>
      </c>
      <c r="AS7" s="36">
        <v>336.57</v>
      </c>
      <c r="AT7" s="36" t="s">
        <v>101</v>
      </c>
      <c r="AU7" s="36">
        <v>131.79</v>
      </c>
      <c r="AV7" s="36">
        <v>8156.76</v>
      </c>
      <c r="AW7" s="36">
        <v>115.43</v>
      </c>
      <c r="AX7" s="36">
        <v>116.2</v>
      </c>
      <c r="AY7" s="36" t="s">
        <v>101</v>
      </c>
      <c r="AZ7" s="36"/>
      <c r="BA7" s="36">
        <v>252.13</v>
      </c>
      <c r="BB7" s="36">
        <v>-2.84</v>
      </c>
      <c r="BC7" s="36">
        <v>-26.7</v>
      </c>
      <c r="BD7" s="36">
        <v>-26.7</v>
      </c>
      <c r="BE7" s="36" t="s">
        <v>101</v>
      </c>
      <c r="BF7" s="36">
        <v>2892.88</v>
      </c>
      <c r="BG7" s="36">
        <v>3223.75</v>
      </c>
      <c r="BH7" s="36">
        <v>6004.76</v>
      </c>
      <c r="BI7" s="36">
        <v>5643.24</v>
      </c>
      <c r="BJ7" s="36" t="s">
        <v>101</v>
      </c>
      <c r="BK7" s="36">
        <v>1844.55</v>
      </c>
      <c r="BL7" s="36">
        <v>1156.78</v>
      </c>
      <c r="BM7" s="36">
        <v>1239.21</v>
      </c>
      <c r="BN7" s="36">
        <v>1196.58</v>
      </c>
      <c r="BO7" s="36">
        <v>1247.32</v>
      </c>
      <c r="BP7" s="36" t="s">
        <v>101</v>
      </c>
      <c r="BQ7" s="36">
        <v>21.74</v>
      </c>
      <c r="BR7" s="36">
        <v>20.7</v>
      </c>
      <c r="BS7" s="36">
        <v>20.46</v>
      </c>
      <c r="BT7" s="36">
        <v>55.94</v>
      </c>
      <c r="BU7" s="36" t="s">
        <v>101</v>
      </c>
      <c r="BV7" s="36">
        <v>22.93</v>
      </c>
      <c r="BW7" s="36">
        <v>33.82</v>
      </c>
      <c r="BX7" s="36">
        <v>38.14</v>
      </c>
      <c r="BY7" s="36">
        <v>38.28</v>
      </c>
      <c r="BZ7" s="36">
        <v>29.13</v>
      </c>
      <c r="CA7" s="36" t="s">
        <v>101</v>
      </c>
      <c r="CB7" s="36">
        <v>575.78</v>
      </c>
      <c r="CC7" s="36">
        <v>600.80999999999995</v>
      </c>
      <c r="CD7" s="36">
        <v>611.97</v>
      </c>
      <c r="CE7" s="36">
        <v>224.09</v>
      </c>
      <c r="CF7" s="36" t="s">
        <v>101</v>
      </c>
      <c r="CG7" s="36">
        <v>690.86</v>
      </c>
      <c r="CH7" s="36">
        <v>525.1</v>
      </c>
      <c r="CI7" s="36">
        <v>471.79</v>
      </c>
      <c r="CJ7" s="36">
        <v>468.36</v>
      </c>
      <c r="CK7" s="36">
        <v>609.16999999999996</v>
      </c>
      <c r="CL7" s="36" t="s">
        <v>101</v>
      </c>
      <c r="CM7" s="36">
        <v>131.25</v>
      </c>
      <c r="CN7" s="36">
        <v>131.25</v>
      </c>
      <c r="CO7" s="36">
        <v>131.25</v>
      </c>
      <c r="CP7" s="36">
        <v>137.5</v>
      </c>
      <c r="CQ7" s="36" t="s">
        <v>101</v>
      </c>
      <c r="CR7" s="36">
        <v>47.83</v>
      </c>
      <c r="CS7" s="36">
        <v>58.58</v>
      </c>
      <c r="CT7" s="36">
        <v>56.52</v>
      </c>
      <c r="CU7" s="36">
        <v>53.97</v>
      </c>
      <c r="CV7" s="36">
        <v>48.43</v>
      </c>
      <c r="CW7" s="36" t="s">
        <v>101</v>
      </c>
      <c r="CX7" s="36">
        <v>100</v>
      </c>
      <c r="CY7" s="36">
        <v>90.36</v>
      </c>
      <c r="CZ7" s="36">
        <v>100</v>
      </c>
      <c r="DA7" s="36">
        <v>100</v>
      </c>
      <c r="DB7" s="36" t="s">
        <v>101</v>
      </c>
      <c r="DC7" s="36">
        <v>84.46</v>
      </c>
      <c r="DD7" s="36">
        <v>89.31</v>
      </c>
      <c r="DE7" s="36">
        <v>91.27</v>
      </c>
      <c r="DF7" s="36">
        <v>92.01</v>
      </c>
      <c r="DG7" s="36">
        <v>89.66</v>
      </c>
      <c r="DH7" s="36" t="s">
        <v>101</v>
      </c>
      <c r="DI7" s="36">
        <v>4.2</v>
      </c>
      <c r="DJ7" s="36">
        <v>8.4</v>
      </c>
      <c r="DK7" s="36">
        <v>20.16</v>
      </c>
      <c r="DL7" s="36">
        <v>24.38</v>
      </c>
      <c r="DM7" s="36" t="s">
        <v>101</v>
      </c>
      <c r="DN7" s="36"/>
      <c r="DO7" s="36">
        <v>20.74</v>
      </c>
      <c r="DP7" s="36">
        <v>26.06</v>
      </c>
      <c r="DQ7" s="36">
        <v>29.54</v>
      </c>
      <c r="DR7" s="36">
        <v>29.54</v>
      </c>
      <c r="DS7" s="36" t="s">
        <v>101</v>
      </c>
      <c r="DT7" s="36">
        <v>0</v>
      </c>
      <c r="DU7" s="36">
        <v>0</v>
      </c>
      <c r="DV7" s="36">
        <v>0</v>
      </c>
      <c r="DW7" s="36">
        <v>0</v>
      </c>
      <c r="DX7" s="36" t="s">
        <v>101</v>
      </c>
      <c r="DY7" s="36"/>
      <c r="DZ7" s="36">
        <v>0</v>
      </c>
      <c r="EA7" s="36">
        <v>0</v>
      </c>
      <c r="EB7" s="36">
        <v>0</v>
      </c>
      <c r="EC7" s="36">
        <v>0</v>
      </c>
      <c r="ED7" s="36" t="s">
        <v>101</v>
      </c>
      <c r="EE7" s="36">
        <v>0</v>
      </c>
      <c r="EF7" s="36">
        <v>0</v>
      </c>
      <c r="EG7" s="36">
        <v>0</v>
      </c>
      <c r="EH7" s="36">
        <v>0</v>
      </c>
      <c r="EI7" s="36" t="s">
        <v>101</v>
      </c>
      <c r="EJ7" s="36">
        <v>0</v>
      </c>
      <c r="EK7" s="36">
        <v>0</v>
      </c>
      <c r="EL7" s="36">
        <v>0</v>
      </c>
      <c r="EM7" s="36">
        <v>0</v>
      </c>
      <c r="EN7" s="36">
        <v>0</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鳥取市</cp:lastModifiedBy>
  <dcterms:created xsi:type="dcterms:W3CDTF">2017-02-08T02:42:09Z</dcterms:created>
  <dcterms:modified xsi:type="dcterms:W3CDTF">2017-02-13T04:10:17Z</dcterms:modified>
  <cp:category/>
</cp:coreProperties>
</file>