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<sst xmlns="http://schemas.openxmlformats.org/spreadsheetml/2006/main" count="242" uniqueCount="110">
  <si>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</si>
  <si>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</si>
  <si>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</si>
  <si>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</si>
  <si>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</si>
  <si>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</si>
  <si>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</si>
  <si>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</si>
  <si>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</si>
  <si>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</si>
  <si>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</si>
  <si>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</si>
  <si>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</si>
  <si>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</si>
  <si>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</si>
  <si>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</si>
  <si>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</si>
  <si>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</si>
  <si>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</si>
  <si>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</si>
  <si>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</si>
  <si>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</si>
  <si>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</si>
  <si>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</si>
  <si>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</si>
  <si>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</si>
  <si>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</si>
  <si>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</si>
  <si>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</si>
  <si>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</si>
  <si>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</si>
  <si>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</si>
  <si>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</si>
  <si>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</si>
  <si>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</si>
  <si>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</si>
  <si>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</si>
  <si>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</si>
  <si>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</si>
  <si>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</si>
  <si>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</si>
  <si>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</si>
  <si>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</si>
  <si>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</si>
  <si>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</si>
  <si>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</si>
  <si>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</si>
  <si>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</si>
  <si>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</si>
  <si>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</si>
  <si>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</si>
  <si>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</si>
  <si>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</si>
  <si>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</si>
  <si>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</si>
  <si>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</si>
  <si>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</si>
  <si>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</si>
  <si>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</si>
  <si>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</si>
  <si>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</si>
  <si>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</si>
  <si>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</si>
  <si>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</si>
  <si>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</si>
  <si>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</si>
  <si>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</si>
  <si>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</si>
  <si>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</si>
  <si>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</si>
  <si>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</si>
  <si>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</si>
  <si>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</si>
  <si>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</si>
  <si>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</si>
  <si>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</si>
  <si>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</si>
  <si>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</si>
  <si>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</si>
  <si>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</si>
  <si>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</si>
  <si>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</si>
  <si>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</si>
  <si>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</si>
  <si>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</si>
  <si>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</si>
  <si>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</si>
  <si>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</si>
  <si>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</si>
  <si>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</si>
  <si>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</si>
  <si>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</si>
  <si>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</si>
  <si>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</si>
  <si>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</si>
  <si>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</si>
  <si>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</si>
  <si>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</si>
  <si>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</si>
  <si>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</si>
  <si>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</si>
  <si>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</si>
  <si>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</si>
  <si>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</si>
  <si>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</si>
  <si>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</si>
  <si>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</si>
  <si>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①減価償却累計率は上昇傾向にあるものの、平成６年度の供用開始から20年程しか経過していないため、全国平均、類似団体平均と比較しても低位である。
②現時点で、法定耐用年数を超える管渠はない。</t>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</si>
  <si>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本市では29年度から10年間を計画期間とする「鳥取市下水道等事業経営戦略」の策定を進めているところであり、この中に定めた各種目標の達成を通じて、経営の健全化や施設の効率的な管理、機能の維持に取組んでいく。</t>
    <phoneticPr fontId="4"/>
  </si>
  <si>
    <r>
      <t>①経常収支比率は、100％を超えており良好な値と言える。②累積欠損金も発生しておらず良好な値と言える。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を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t>
    </r>
    <r>
      <rPr>
        <sz val="11"/>
        <rFont val="ＭＳ ゴシック"/>
        <family val="3"/>
        <charset val="128"/>
      </rPr>
      <t>る</t>
    </r>
    <r>
      <rPr>
        <sz val="11"/>
        <color theme="1"/>
        <rFont val="ＭＳ ゴシック"/>
        <family val="3"/>
        <charset val="128"/>
      </rPr>
      <t>ものであるが、企業債の償還に伴い、当比率は今後も低下傾向が続く見込みである。
⑤汚水処理原価が低下したことにより経費回収率は前年度までの水準と比べて改善した。
⑥汚水処理費のうち、維持管理に係る費用が減少したことにより前年度までの水準に比べて改善した。
⑦年間処理水量の低下により施設利用率は、前年度水準より低下した。
⑧水洗化率は、全国平均、類似団体平均と比較しても高い水準にあり、良好な値と言える。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</si>
</sst>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7603968"/>
        <c:axId val="776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77603968"/>
        <c:axId val="77605888"/>
      </c:lineChart>
      <c:dateAx>
        <c:axId val="77603968"/>
        <c:scaling>
          <c:orientation val="minMax"/>
        </c:scaling>
        <c:delete val="1"/>
        <c:axPos val="b"/>
        <c:numFmt formatCode="ge" sourceLinked="1"/>
        <c:majorTickMark val="none"/>
        <c:minorTickMark val="none"/>
        <c:tickLblPos val="none"/>
        <c:crossAx val="77605888"/>
        <c:crosses val="autoZero"/>
        <c:auto val="1"/>
        <c:lblOffset val="100"/>
        <c:baseTimeUnit val="years"/>
      </c:dateAx>
      <c:valAx>
        <c:axId val="776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48.67</c:v>
                </c:pt>
                <c:pt idx="2">
                  <c:v>48.67</c:v>
                </c:pt>
                <c:pt idx="3">
                  <c:v>48.67</c:v>
                </c:pt>
                <c:pt idx="4">
                  <c:v>23.64</c:v>
                </c:pt>
              </c:numCache>
            </c:numRef>
          </c:val>
        </c:ser>
        <c:dLbls>
          <c:showLegendKey val="0"/>
          <c:showVal val="0"/>
          <c:showCatName val="0"/>
          <c:showSerName val="0"/>
          <c:showPercent val="0"/>
          <c:showBubbleSize val="0"/>
        </c:dLbls>
        <c:gapWidth val="150"/>
        <c:axId val="87545728"/>
        <c:axId val="87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87545728"/>
        <c:axId val="87568384"/>
      </c:lineChart>
      <c:dateAx>
        <c:axId val="87545728"/>
        <c:scaling>
          <c:orientation val="minMax"/>
        </c:scaling>
        <c:delete val="1"/>
        <c:axPos val="b"/>
        <c:numFmt formatCode="ge" sourceLinked="1"/>
        <c:majorTickMark val="none"/>
        <c:minorTickMark val="none"/>
        <c:tickLblPos val="none"/>
        <c:crossAx val="87568384"/>
        <c:crosses val="autoZero"/>
        <c:auto val="1"/>
        <c:lblOffset val="100"/>
        <c:baseTimeUnit val="years"/>
      </c:dateAx>
      <c:valAx>
        <c:axId val="87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98.73</c:v>
                </c:pt>
                <c:pt idx="2">
                  <c:v>95.52</c:v>
                </c:pt>
                <c:pt idx="3">
                  <c:v>96.92</c:v>
                </c:pt>
                <c:pt idx="4">
                  <c:v>98.77</c:v>
                </c:pt>
              </c:numCache>
            </c:numRef>
          </c:val>
        </c:ser>
        <c:dLbls>
          <c:showLegendKey val="0"/>
          <c:showVal val="0"/>
          <c:showCatName val="0"/>
          <c:showSerName val="0"/>
          <c:showPercent val="0"/>
          <c:showBubbleSize val="0"/>
        </c:dLbls>
        <c:gapWidth val="150"/>
        <c:axId val="87606400"/>
        <c:axId val="876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87606400"/>
        <c:axId val="87608320"/>
      </c:lineChart>
      <c:dateAx>
        <c:axId val="87606400"/>
        <c:scaling>
          <c:orientation val="minMax"/>
        </c:scaling>
        <c:delete val="1"/>
        <c:axPos val="b"/>
        <c:numFmt formatCode="ge" sourceLinked="1"/>
        <c:majorTickMark val="none"/>
        <c:minorTickMark val="none"/>
        <c:tickLblPos val="none"/>
        <c:crossAx val="87608320"/>
        <c:crosses val="autoZero"/>
        <c:auto val="1"/>
        <c:lblOffset val="100"/>
        <c:baseTimeUnit val="years"/>
      </c:dateAx>
      <c:valAx>
        <c:axId val="87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99.51</c:v>
                </c:pt>
                <c:pt idx="2">
                  <c:v>102.08</c:v>
                </c:pt>
                <c:pt idx="3">
                  <c:v>100.4</c:v>
                </c:pt>
                <c:pt idx="4">
                  <c:v>111.79</c:v>
                </c:pt>
              </c:numCache>
            </c:numRef>
          </c:val>
        </c:ser>
        <c:dLbls>
          <c:showLegendKey val="0"/>
          <c:showVal val="0"/>
          <c:showCatName val="0"/>
          <c:showSerName val="0"/>
          <c:showPercent val="0"/>
          <c:showBubbleSize val="0"/>
        </c:dLbls>
        <c:gapWidth val="150"/>
        <c:axId val="77644544"/>
        <c:axId val="776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87.26</c:v>
                </c:pt>
                <c:pt idx="2">
                  <c:v>99.06</c:v>
                </c:pt>
                <c:pt idx="3">
                  <c:v>99.08</c:v>
                </c:pt>
                <c:pt idx="4">
                  <c:v>97.28</c:v>
                </c:pt>
              </c:numCache>
            </c:numRef>
          </c:val>
          <c:smooth val="0"/>
        </c:ser>
        <c:dLbls>
          <c:showLegendKey val="0"/>
          <c:showVal val="0"/>
          <c:showCatName val="0"/>
          <c:showSerName val="0"/>
          <c:showPercent val="0"/>
          <c:showBubbleSize val="0"/>
        </c:dLbls>
        <c:marker val="1"/>
        <c:smooth val="0"/>
        <c:axId val="77644544"/>
        <c:axId val="77646464"/>
      </c:lineChart>
      <c:dateAx>
        <c:axId val="77644544"/>
        <c:scaling>
          <c:orientation val="minMax"/>
        </c:scaling>
        <c:delete val="1"/>
        <c:axPos val="b"/>
        <c:numFmt formatCode="ge" sourceLinked="1"/>
        <c:majorTickMark val="none"/>
        <c:minorTickMark val="none"/>
        <c:tickLblPos val="none"/>
        <c:crossAx val="77646464"/>
        <c:crosses val="autoZero"/>
        <c:auto val="1"/>
        <c:lblOffset val="100"/>
        <c:baseTimeUnit val="years"/>
      </c:dateAx>
      <c:valAx>
        <c:axId val="776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2.12</c:v>
                </c:pt>
                <c:pt idx="2">
                  <c:v>4</c:v>
                </c:pt>
                <c:pt idx="3">
                  <c:v>11.66</c:v>
                </c:pt>
                <c:pt idx="4">
                  <c:v>14.49</c:v>
                </c:pt>
              </c:numCache>
            </c:numRef>
          </c:val>
        </c:ser>
        <c:dLbls>
          <c:showLegendKey val="0"/>
          <c:showVal val="0"/>
          <c:showCatName val="0"/>
          <c:showSerName val="0"/>
          <c:showPercent val="0"/>
          <c:showBubbleSize val="0"/>
        </c:dLbls>
        <c:gapWidth val="150"/>
        <c:axId val="79499648"/>
        <c:axId val="79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13.09</c:v>
                </c:pt>
                <c:pt idx="2">
                  <c:v>10.75</c:v>
                </c:pt>
                <c:pt idx="3">
                  <c:v>23.85</c:v>
                </c:pt>
                <c:pt idx="4">
                  <c:v>27.17</c:v>
                </c:pt>
              </c:numCache>
            </c:numRef>
          </c:val>
          <c:smooth val="0"/>
        </c:ser>
        <c:dLbls>
          <c:showLegendKey val="0"/>
          <c:showVal val="0"/>
          <c:showCatName val="0"/>
          <c:showSerName val="0"/>
          <c:showPercent val="0"/>
          <c:showBubbleSize val="0"/>
        </c:dLbls>
        <c:marker val="1"/>
        <c:smooth val="0"/>
        <c:axId val="79499648"/>
        <c:axId val="79501568"/>
      </c:lineChart>
      <c:dateAx>
        <c:axId val="79499648"/>
        <c:scaling>
          <c:orientation val="minMax"/>
        </c:scaling>
        <c:delete val="1"/>
        <c:axPos val="b"/>
        <c:numFmt formatCode="ge" sourceLinked="1"/>
        <c:majorTickMark val="none"/>
        <c:minorTickMark val="none"/>
        <c:tickLblPos val="none"/>
        <c:crossAx val="79501568"/>
        <c:crosses val="autoZero"/>
        <c:auto val="1"/>
        <c:lblOffset val="100"/>
        <c:baseTimeUnit val="years"/>
      </c:dateAx>
      <c:valAx>
        <c:axId val="79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556608"/>
        <c:axId val="79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556608"/>
        <c:axId val="79558528"/>
      </c:lineChart>
      <c:dateAx>
        <c:axId val="79556608"/>
        <c:scaling>
          <c:orientation val="minMax"/>
        </c:scaling>
        <c:delete val="1"/>
        <c:axPos val="b"/>
        <c:numFmt formatCode="ge" sourceLinked="1"/>
        <c:majorTickMark val="none"/>
        <c:minorTickMark val="none"/>
        <c:tickLblPos val="none"/>
        <c:crossAx val="79558528"/>
        <c:crosses val="autoZero"/>
        <c:auto val="1"/>
        <c:lblOffset val="100"/>
        <c:baseTimeUnit val="years"/>
      </c:dateAx>
      <c:valAx>
        <c:axId val="79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3.34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9578624"/>
        <c:axId val="79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464.6</c:v>
                </c:pt>
                <c:pt idx="2">
                  <c:v>233.19</c:v>
                </c:pt>
                <c:pt idx="3">
                  <c:v>221.59</c:v>
                </c:pt>
                <c:pt idx="4">
                  <c:v>244.06</c:v>
                </c:pt>
              </c:numCache>
            </c:numRef>
          </c:val>
          <c:smooth val="0"/>
        </c:ser>
        <c:dLbls>
          <c:showLegendKey val="0"/>
          <c:showVal val="0"/>
          <c:showCatName val="0"/>
          <c:showSerName val="0"/>
          <c:showPercent val="0"/>
          <c:showBubbleSize val="0"/>
        </c:dLbls>
        <c:marker val="1"/>
        <c:smooth val="0"/>
        <c:axId val="79578624"/>
        <c:axId val="79580544"/>
      </c:lineChart>
      <c:dateAx>
        <c:axId val="79578624"/>
        <c:scaling>
          <c:orientation val="minMax"/>
        </c:scaling>
        <c:delete val="1"/>
        <c:axPos val="b"/>
        <c:numFmt formatCode="ge" sourceLinked="1"/>
        <c:majorTickMark val="none"/>
        <c:minorTickMark val="none"/>
        <c:tickLblPos val="none"/>
        <c:crossAx val="79580544"/>
        <c:crosses val="autoZero"/>
        <c:auto val="1"/>
        <c:lblOffset val="100"/>
        <c:baseTimeUnit val="years"/>
      </c:dateAx>
      <c:valAx>
        <c:axId val="79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347.53</c:v>
                </c:pt>
                <c:pt idx="2">
                  <c:v>543.44000000000005</c:v>
                </c:pt>
                <c:pt idx="3">
                  <c:v>91.97</c:v>
                </c:pt>
                <c:pt idx="4">
                  <c:v>96.14</c:v>
                </c:pt>
              </c:numCache>
            </c:numRef>
          </c:val>
        </c:ser>
        <c:dLbls>
          <c:showLegendKey val="0"/>
          <c:showVal val="0"/>
          <c:showCatName val="0"/>
          <c:showSerName val="0"/>
          <c:showPercent val="0"/>
          <c:showBubbleSize val="0"/>
        </c:dLbls>
        <c:gapWidth val="150"/>
        <c:axId val="79623680"/>
        <c:axId val="79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184.81</c:v>
                </c:pt>
                <c:pt idx="2">
                  <c:v>71.86</c:v>
                </c:pt>
                <c:pt idx="3">
                  <c:v>56.86</c:v>
                </c:pt>
                <c:pt idx="4">
                  <c:v>57.91</c:v>
                </c:pt>
              </c:numCache>
            </c:numRef>
          </c:val>
          <c:smooth val="0"/>
        </c:ser>
        <c:dLbls>
          <c:showLegendKey val="0"/>
          <c:showVal val="0"/>
          <c:showCatName val="0"/>
          <c:showSerName val="0"/>
          <c:showPercent val="0"/>
          <c:showBubbleSize val="0"/>
        </c:dLbls>
        <c:marker val="1"/>
        <c:smooth val="0"/>
        <c:axId val="79623680"/>
        <c:axId val="79625600"/>
      </c:lineChart>
      <c:dateAx>
        <c:axId val="79623680"/>
        <c:scaling>
          <c:orientation val="minMax"/>
        </c:scaling>
        <c:delete val="1"/>
        <c:axPos val="b"/>
        <c:numFmt formatCode="ge" sourceLinked="1"/>
        <c:majorTickMark val="none"/>
        <c:minorTickMark val="none"/>
        <c:tickLblPos val="none"/>
        <c:crossAx val="79625600"/>
        <c:crosses val="autoZero"/>
        <c:auto val="1"/>
        <c:lblOffset val="100"/>
        <c:baseTimeUnit val="years"/>
      </c:dateAx>
      <c:valAx>
        <c:axId val="79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707.37</c:v>
                </c:pt>
                <c:pt idx="2">
                  <c:v>693.25</c:v>
                </c:pt>
                <c:pt idx="3">
                  <c:v>2143.89</c:v>
                </c:pt>
                <c:pt idx="4">
                  <c:v>2083.4899999999998</c:v>
                </c:pt>
              </c:numCache>
            </c:numRef>
          </c:val>
        </c:ser>
        <c:dLbls>
          <c:showLegendKey val="0"/>
          <c:showVal val="0"/>
          <c:showCatName val="0"/>
          <c:showSerName val="0"/>
          <c:showPercent val="0"/>
          <c:showBubbleSize val="0"/>
        </c:dLbls>
        <c:gapWidth val="150"/>
        <c:axId val="86340736"/>
        <c:axId val="863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86340736"/>
        <c:axId val="86342656"/>
      </c:lineChart>
      <c:dateAx>
        <c:axId val="86340736"/>
        <c:scaling>
          <c:orientation val="minMax"/>
        </c:scaling>
        <c:delete val="1"/>
        <c:axPos val="b"/>
        <c:numFmt formatCode="ge" sourceLinked="1"/>
        <c:majorTickMark val="none"/>
        <c:minorTickMark val="none"/>
        <c:tickLblPos val="none"/>
        <c:crossAx val="86342656"/>
        <c:crosses val="autoZero"/>
        <c:auto val="1"/>
        <c:lblOffset val="100"/>
        <c:baseTimeUnit val="years"/>
      </c:dateAx>
      <c:valAx>
        <c:axId val="863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68.3</c:v>
                </c:pt>
                <c:pt idx="2">
                  <c:v>70.7</c:v>
                </c:pt>
                <c:pt idx="3">
                  <c:v>28.72</c:v>
                </c:pt>
                <c:pt idx="4">
                  <c:v>146.79</c:v>
                </c:pt>
              </c:numCache>
            </c:numRef>
          </c:val>
        </c:ser>
        <c:dLbls>
          <c:showLegendKey val="0"/>
          <c:showVal val="0"/>
          <c:showCatName val="0"/>
          <c:showSerName val="0"/>
          <c:showPercent val="0"/>
          <c:showBubbleSize val="0"/>
        </c:dLbls>
        <c:gapWidth val="150"/>
        <c:axId val="87491328"/>
        <c:axId val="87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87491328"/>
        <c:axId val="87493248"/>
      </c:lineChart>
      <c:dateAx>
        <c:axId val="87491328"/>
        <c:scaling>
          <c:orientation val="minMax"/>
        </c:scaling>
        <c:delete val="1"/>
        <c:axPos val="b"/>
        <c:numFmt formatCode="ge" sourceLinked="1"/>
        <c:majorTickMark val="none"/>
        <c:minorTickMark val="none"/>
        <c:tickLblPos val="none"/>
        <c:crossAx val="87493248"/>
        <c:crosses val="autoZero"/>
        <c:auto val="1"/>
        <c:lblOffset val="100"/>
        <c:baseTimeUnit val="years"/>
      </c:dateAx>
      <c:valAx>
        <c:axId val="87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184.77</c:v>
                </c:pt>
                <c:pt idx="2">
                  <c:v>177.82</c:v>
                </c:pt>
                <c:pt idx="3">
                  <c:v>443.22</c:v>
                </c:pt>
                <c:pt idx="4">
                  <c:v>87.69</c:v>
                </c:pt>
              </c:numCache>
            </c:numRef>
          </c:val>
        </c:ser>
        <c:dLbls>
          <c:showLegendKey val="0"/>
          <c:showVal val="0"/>
          <c:showCatName val="0"/>
          <c:showSerName val="0"/>
          <c:showPercent val="0"/>
          <c:showBubbleSize val="0"/>
        </c:dLbls>
        <c:gapWidth val="150"/>
        <c:axId val="87523328"/>
        <c:axId val="875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87523328"/>
        <c:axId val="87525248"/>
      </c:lineChart>
      <c:dateAx>
        <c:axId val="87523328"/>
        <c:scaling>
          <c:orientation val="minMax"/>
        </c:scaling>
        <c:delete val="1"/>
        <c:axPos val="b"/>
        <c:numFmt formatCode="ge" sourceLinked="1"/>
        <c:majorTickMark val="none"/>
        <c:minorTickMark val="none"/>
        <c:tickLblPos val="none"/>
        <c:crossAx val="87525248"/>
        <c:crosses val="autoZero"/>
        <c:auto val="1"/>
        <c:lblOffset val="100"/>
        <c:baseTimeUnit val="years"/>
      </c:dateAx>
      <c:valAx>
        <c:axId val="87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64.099999999999994</v>
      </c>
      <c r="J10" s="43"/>
      <c r="K10" s="43"/>
      <c r="L10" s="43"/>
      <c r="M10" s="43"/>
      <c r="N10" s="43"/>
      <c r="O10" s="43"/>
      <c r="P10" s="43">
        <f>データ!O6</f>
        <v>0.85</v>
      </c>
      <c r="Q10" s="43"/>
      <c r="R10" s="43"/>
      <c r="S10" s="43"/>
      <c r="T10" s="43"/>
      <c r="U10" s="43"/>
      <c r="V10" s="43"/>
      <c r="W10" s="43">
        <f>データ!P6</f>
        <v>190.02</v>
      </c>
      <c r="X10" s="43"/>
      <c r="Y10" s="43"/>
      <c r="Z10" s="43"/>
      <c r="AA10" s="43"/>
      <c r="AB10" s="43"/>
      <c r="AC10" s="43"/>
      <c r="AD10" s="47">
        <f>データ!Q6</f>
        <v>2388</v>
      </c>
      <c r="AE10" s="47"/>
      <c r="AF10" s="47"/>
      <c r="AG10" s="47"/>
      <c r="AH10" s="47"/>
      <c r="AI10" s="47"/>
      <c r="AJ10" s="47"/>
      <c r="AK10" s="2"/>
      <c r="AL10" s="47">
        <f>データ!U6</f>
        <v>1629</v>
      </c>
      <c r="AM10" s="47"/>
      <c r="AN10" s="47"/>
      <c r="AO10" s="47"/>
      <c r="AP10" s="47"/>
      <c r="AQ10" s="47"/>
      <c r="AR10" s="47"/>
      <c r="AS10" s="47"/>
      <c r="AT10" s="43">
        <f>データ!V6</f>
        <v>0.43</v>
      </c>
      <c r="AU10" s="43"/>
      <c r="AV10" s="43"/>
      <c r="AW10" s="43"/>
      <c r="AX10" s="43"/>
      <c r="AY10" s="43"/>
      <c r="AZ10" s="43"/>
      <c r="BA10" s="43"/>
      <c r="BB10" s="43">
        <f>データ!W6</f>
        <v>3788.37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312011</v>
      </c>
      <c r="D6" s="31">
        <f t="shared" si="3"/>
        <v>46</v>
      </c>
      <c r="E6" s="31">
        <f t="shared" si="3"/>
        <v>17</v>
      </c>
      <c r="F6" s="31">
        <f t="shared" si="3"/>
        <v>6</v>
      </c>
      <c r="G6" s="31">
        <f t="shared" si="3"/>
        <v>0</v>
      </c>
      <c r="H6" s="31" t="str">
        <f t="shared" si="3"/>
        <v>鳥取県　鳥取市</v>
      </c>
      <c r="I6" s="31" t="str">
        <f t="shared" si="3"/>
        <v>法適用</v>
      </c>
      <c r="J6" s="31" t="str">
        <f t="shared" si="3"/>
        <v>下水道事業</v>
      </c>
      <c r="K6" s="31" t="str">
        <f t="shared" si="3"/>
        <v>漁業集落排水</v>
      </c>
      <c r="L6" s="31" t="str">
        <f t="shared" si="3"/>
        <v>H2</v>
      </c>
      <c r="M6" s="32" t="str">
        <f t="shared" si="3"/>
        <v>-</v>
      </c>
      <c r="N6" s="32">
        <f t="shared" si="3"/>
        <v>64.099999999999994</v>
      </c>
      <c r="O6" s="32">
        <f t="shared" si="3"/>
        <v>0.85</v>
      </c>
      <c r="P6" s="32">
        <f t="shared" si="3"/>
        <v>190.02</v>
      </c>
      <c r="Q6" s="32">
        <f t="shared" si="3"/>
        <v>2388</v>
      </c>
      <c r="R6" s="32">
        <f t="shared" si="3"/>
        <v>191969</v>
      </c>
      <c r="S6" s="32">
        <f t="shared" si="3"/>
        <v>765.31</v>
      </c>
      <c r="T6" s="32">
        <f t="shared" si="3"/>
        <v>250.84</v>
      </c>
      <c r="U6" s="32">
        <f t="shared" si="3"/>
        <v>1629</v>
      </c>
      <c r="V6" s="32">
        <f t="shared" si="3"/>
        <v>0.43</v>
      </c>
      <c r="W6" s="32">
        <f t="shared" si="3"/>
        <v>3788.37</v>
      </c>
      <c r="X6" s="33" t="str">
        <f>IF(X7="",NA(),X7)</f>
        <v>-</v>
      </c>
      <c r="Y6" s="33">
        <f t="shared" ref="Y6:AG6" si="4">IF(Y7="",NA(),Y7)</f>
        <v>99.51</v>
      </c>
      <c r="Z6" s="33">
        <f t="shared" si="4"/>
        <v>102.08</v>
      </c>
      <c r="AA6" s="33">
        <f t="shared" si="4"/>
        <v>100.4</v>
      </c>
      <c r="AB6" s="33">
        <f t="shared" si="4"/>
        <v>111.79</v>
      </c>
      <c r="AC6" s="33" t="str">
        <f t="shared" si="4"/>
        <v>-</v>
      </c>
      <c r="AD6" s="33">
        <f t="shared" si="4"/>
        <v>87.26</v>
      </c>
      <c r="AE6" s="33">
        <f t="shared" si="4"/>
        <v>99.06</v>
      </c>
      <c r="AF6" s="33">
        <f t="shared" si="4"/>
        <v>99.08</v>
      </c>
      <c r="AG6" s="33">
        <f t="shared" si="4"/>
        <v>97.28</v>
      </c>
      <c r="AH6" s="32" t="str">
        <f>IF(AH7="","",IF(AH7="-","【-】","【"&amp;SUBSTITUTE(TEXT(AH7,"#,##0.00"),"-","△")&amp;"】"))</f>
        <v>【97.91】</v>
      </c>
      <c r="AI6" s="33" t="str">
        <f>IF(AI7="",NA(),AI7)</f>
        <v>-</v>
      </c>
      <c r="AJ6" s="33">
        <f t="shared" ref="AJ6:AR6" si="5">IF(AJ7="",NA(),AJ7)</f>
        <v>3.34</v>
      </c>
      <c r="AK6" s="32">
        <f t="shared" si="5"/>
        <v>0</v>
      </c>
      <c r="AL6" s="32">
        <f t="shared" si="5"/>
        <v>0</v>
      </c>
      <c r="AM6" s="32">
        <f t="shared" si="5"/>
        <v>0</v>
      </c>
      <c r="AN6" s="33" t="str">
        <f t="shared" si="5"/>
        <v>-</v>
      </c>
      <c r="AO6" s="33">
        <f t="shared" si="5"/>
        <v>464.6</v>
      </c>
      <c r="AP6" s="33">
        <f t="shared" si="5"/>
        <v>233.19</v>
      </c>
      <c r="AQ6" s="33">
        <f t="shared" si="5"/>
        <v>221.59</v>
      </c>
      <c r="AR6" s="33">
        <f t="shared" si="5"/>
        <v>244.06</v>
      </c>
      <c r="AS6" s="32" t="str">
        <f>IF(AS7="","",IF(AS7="-","【-】","【"&amp;SUBSTITUTE(TEXT(AS7,"#,##0.00"),"-","△")&amp;"】"))</f>
        <v>【206.51】</v>
      </c>
      <c r="AT6" s="33" t="str">
        <f>IF(AT7="",NA(),AT7)</f>
        <v>-</v>
      </c>
      <c r="AU6" s="33">
        <f t="shared" ref="AU6:BC6" si="6">IF(AU7="",NA(),AU7)</f>
        <v>347.53</v>
      </c>
      <c r="AV6" s="33">
        <f t="shared" si="6"/>
        <v>543.44000000000005</v>
      </c>
      <c r="AW6" s="33">
        <f t="shared" si="6"/>
        <v>91.97</v>
      </c>
      <c r="AX6" s="33">
        <f t="shared" si="6"/>
        <v>96.14</v>
      </c>
      <c r="AY6" s="33" t="str">
        <f t="shared" si="6"/>
        <v>-</v>
      </c>
      <c r="AZ6" s="33">
        <f t="shared" si="6"/>
        <v>184.81</v>
      </c>
      <c r="BA6" s="33">
        <f t="shared" si="6"/>
        <v>71.86</v>
      </c>
      <c r="BB6" s="33">
        <f t="shared" si="6"/>
        <v>56.86</v>
      </c>
      <c r="BC6" s="33">
        <f t="shared" si="6"/>
        <v>57.91</v>
      </c>
      <c r="BD6" s="32" t="str">
        <f>IF(BD7="","",IF(BD7="-","【-】","【"&amp;SUBSTITUTE(TEXT(BD7,"#,##0.00"),"-","△")&amp;"】"))</f>
        <v>【77.25】</v>
      </c>
      <c r="BE6" s="33" t="str">
        <f>IF(BE7="",NA(),BE7)</f>
        <v>-</v>
      </c>
      <c r="BF6" s="33">
        <f t="shared" ref="BF6:BN6" si="7">IF(BF7="",NA(),BF7)</f>
        <v>707.37</v>
      </c>
      <c r="BG6" s="33">
        <f t="shared" si="7"/>
        <v>693.25</v>
      </c>
      <c r="BH6" s="33">
        <f t="shared" si="7"/>
        <v>2143.89</v>
      </c>
      <c r="BI6" s="33">
        <f t="shared" si="7"/>
        <v>2083.4899999999998</v>
      </c>
      <c r="BJ6" s="33" t="str">
        <f t="shared" si="7"/>
        <v>-</v>
      </c>
      <c r="BK6" s="33">
        <f t="shared" si="7"/>
        <v>827.19</v>
      </c>
      <c r="BL6" s="33">
        <f t="shared" si="7"/>
        <v>817.63</v>
      </c>
      <c r="BM6" s="33">
        <f t="shared" si="7"/>
        <v>830.5</v>
      </c>
      <c r="BN6" s="33">
        <f t="shared" si="7"/>
        <v>1029.24</v>
      </c>
      <c r="BO6" s="32" t="str">
        <f>IF(BO7="","",IF(BO7="-","【-】","【"&amp;SUBSTITUTE(TEXT(BO7,"#,##0.00"),"-","△")&amp;"】"))</f>
        <v>【1,052.66】</v>
      </c>
      <c r="BP6" s="33" t="str">
        <f>IF(BP7="",NA(),BP7)</f>
        <v>-</v>
      </c>
      <c r="BQ6" s="33">
        <f t="shared" ref="BQ6:BY6" si="8">IF(BQ7="",NA(),BQ7)</f>
        <v>68.3</v>
      </c>
      <c r="BR6" s="33">
        <f t="shared" si="8"/>
        <v>70.7</v>
      </c>
      <c r="BS6" s="33">
        <f t="shared" si="8"/>
        <v>28.72</v>
      </c>
      <c r="BT6" s="33">
        <f t="shared" si="8"/>
        <v>146.79</v>
      </c>
      <c r="BU6" s="33" t="str">
        <f t="shared" si="8"/>
        <v>-</v>
      </c>
      <c r="BV6" s="33">
        <f t="shared" si="8"/>
        <v>45.01</v>
      </c>
      <c r="BW6" s="33">
        <f t="shared" si="8"/>
        <v>46.31</v>
      </c>
      <c r="BX6" s="33">
        <f t="shared" si="8"/>
        <v>43.66</v>
      </c>
      <c r="BY6" s="33">
        <f t="shared" si="8"/>
        <v>43.13</v>
      </c>
      <c r="BZ6" s="32" t="str">
        <f>IF(BZ7="","",IF(BZ7="-","【-】","【"&amp;SUBSTITUTE(TEXT(BZ7,"#,##0.00"),"-","△")&amp;"】"))</f>
        <v>【40.22】</v>
      </c>
      <c r="CA6" s="33" t="str">
        <f>IF(CA7="",NA(),CA7)</f>
        <v>-</v>
      </c>
      <c r="CB6" s="33">
        <f t="shared" ref="CB6:CJ6" si="9">IF(CB7="",NA(),CB7)</f>
        <v>184.77</v>
      </c>
      <c r="CC6" s="33">
        <f t="shared" si="9"/>
        <v>177.82</v>
      </c>
      <c r="CD6" s="33">
        <f t="shared" si="9"/>
        <v>443.22</v>
      </c>
      <c r="CE6" s="33">
        <f t="shared" si="9"/>
        <v>87.69</v>
      </c>
      <c r="CF6" s="33" t="str">
        <f t="shared" si="9"/>
        <v>-</v>
      </c>
      <c r="CG6" s="33">
        <f t="shared" si="9"/>
        <v>350.91</v>
      </c>
      <c r="CH6" s="33">
        <f t="shared" si="9"/>
        <v>349.08</v>
      </c>
      <c r="CI6" s="33">
        <f t="shared" si="9"/>
        <v>382.09</v>
      </c>
      <c r="CJ6" s="33">
        <f t="shared" si="9"/>
        <v>392.03</v>
      </c>
      <c r="CK6" s="32" t="str">
        <f>IF(CK7="","",IF(CK7="-","【-】","【"&amp;SUBSTITUTE(TEXT(CK7,"#,##0.00"),"-","△")&amp;"】"))</f>
        <v>【424.58】</v>
      </c>
      <c r="CL6" s="33" t="str">
        <f>IF(CL7="",NA(),CL7)</f>
        <v>-</v>
      </c>
      <c r="CM6" s="33">
        <f t="shared" ref="CM6:CU6" si="10">IF(CM7="",NA(),CM7)</f>
        <v>48.67</v>
      </c>
      <c r="CN6" s="33">
        <f t="shared" si="10"/>
        <v>48.67</v>
      </c>
      <c r="CO6" s="33">
        <f t="shared" si="10"/>
        <v>48.67</v>
      </c>
      <c r="CP6" s="33">
        <f t="shared" si="10"/>
        <v>23.64</v>
      </c>
      <c r="CQ6" s="33" t="str">
        <f t="shared" si="10"/>
        <v>-</v>
      </c>
      <c r="CR6" s="33">
        <f t="shared" si="10"/>
        <v>38.24</v>
      </c>
      <c r="CS6" s="33">
        <f t="shared" si="10"/>
        <v>39.42</v>
      </c>
      <c r="CT6" s="33">
        <f t="shared" si="10"/>
        <v>39.68</v>
      </c>
      <c r="CU6" s="33">
        <f t="shared" si="10"/>
        <v>35.64</v>
      </c>
      <c r="CV6" s="32" t="str">
        <f>IF(CV7="","",IF(CV7="-","【-】","【"&amp;SUBSTITUTE(TEXT(CV7,"#,##0.00"),"-","△")&amp;"】"))</f>
        <v>【33.90】</v>
      </c>
      <c r="CW6" s="33" t="str">
        <f>IF(CW7="",NA(),CW7)</f>
        <v>-</v>
      </c>
      <c r="CX6" s="33">
        <f t="shared" ref="CX6:DF6" si="11">IF(CX7="",NA(),CX7)</f>
        <v>98.73</v>
      </c>
      <c r="CY6" s="33">
        <f t="shared" si="11"/>
        <v>95.52</v>
      </c>
      <c r="CZ6" s="33">
        <f t="shared" si="11"/>
        <v>96.92</v>
      </c>
      <c r="DA6" s="33">
        <f t="shared" si="11"/>
        <v>98.77</v>
      </c>
      <c r="DB6" s="33" t="str">
        <f t="shared" si="11"/>
        <v>-</v>
      </c>
      <c r="DC6" s="33">
        <f t="shared" si="11"/>
        <v>81.84</v>
      </c>
      <c r="DD6" s="33">
        <f t="shared" si="11"/>
        <v>82.97</v>
      </c>
      <c r="DE6" s="33">
        <f t="shared" si="11"/>
        <v>83.95</v>
      </c>
      <c r="DF6" s="33">
        <f t="shared" si="11"/>
        <v>82.92</v>
      </c>
      <c r="DG6" s="32" t="str">
        <f>IF(DG7="","",IF(DG7="-","【-】","【"&amp;SUBSTITUTE(TEXT(DG7,"#,##0.00"),"-","△")&amp;"】"))</f>
        <v>【77.87】</v>
      </c>
      <c r="DH6" s="33" t="str">
        <f>IF(DH7="",NA(),DH7)</f>
        <v>-</v>
      </c>
      <c r="DI6" s="33">
        <f t="shared" ref="DI6:DQ6" si="12">IF(DI7="",NA(),DI7)</f>
        <v>2.12</v>
      </c>
      <c r="DJ6" s="33">
        <f t="shared" si="12"/>
        <v>4</v>
      </c>
      <c r="DK6" s="33">
        <f t="shared" si="12"/>
        <v>11.66</v>
      </c>
      <c r="DL6" s="33">
        <f t="shared" si="12"/>
        <v>14.49</v>
      </c>
      <c r="DM6" s="33" t="str">
        <f t="shared" si="12"/>
        <v>-</v>
      </c>
      <c r="DN6" s="33">
        <f t="shared" si="12"/>
        <v>13.09</v>
      </c>
      <c r="DO6" s="33">
        <f t="shared" si="12"/>
        <v>10.75</v>
      </c>
      <c r="DP6" s="33">
        <f t="shared" si="12"/>
        <v>23.85</v>
      </c>
      <c r="DQ6" s="33">
        <f t="shared" si="12"/>
        <v>27.17</v>
      </c>
      <c r="DR6" s="32" t="str">
        <f>IF(DR7="","",IF(DR7="-","【-】","【"&amp;SUBSTITUTE(TEXT(DR7,"#,##0.00"),"-","△")&amp;"】"))</f>
        <v>【25.29】</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2">
        <f t="shared" si="14"/>
        <v>0</v>
      </c>
      <c r="EK6" s="33">
        <f t="shared" si="14"/>
        <v>0.14000000000000001</v>
      </c>
      <c r="EL6" s="33">
        <f t="shared" si="14"/>
        <v>0.05</v>
      </c>
      <c r="EM6" s="33">
        <f t="shared" si="14"/>
        <v>0.18</v>
      </c>
      <c r="EN6" s="32" t="str">
        <f>IF(EN7="","",IF(EN7="-","【-】","【"&amp;SUBSTITUTE(TEXT(EN7,"#,##0.00"),"-","△")&amp;"】"))</f>
        <v>【0.13】</v>
      </c>
    </row>
    <row r="7" spans="1:147" s="34" customFormat="1">
      <c r="A7" s="26"/>
      <c r="B7" s="35">
        <v>2015</v>
      </c>
      <c r="C7" s="35">
        <v>312011</v>
      </c>
      <c r="D7" s="35">
        <v>46</v>
      </c>
      <c r="E7" s="35">
        <v>17</v>
      </c>
      <c r="F7" s="35">
        <v>6</v>
      </c>
      <c r="G7" s="35">
        <v>0</v>
      </c>
      <c r="H7" s="35" t="s">
        <v>96</v>
      </c>
      <c r="I7" s="35" t="s">
        <v>97</v>
      </c>
      <c r="J7" s="35" t="s">
        <v>98</v>
      </c>
      <c r="K7" s="35" t="s">
        <v>99</v>
      </c>
      <c r="L7" s="35" t="s">
        <v>100</v>
      </c>
      <c r="M7" s="36" t="s">
        <v>101</v>
      </c>
      <c r="N7" s="36">
        <v>64.099999999999994</v>
      </c>
      <c r="O7" s="36">
        <v>0.85</v>
      </c>
      <c r="P7" s="36">
        <v>190.02</v>
      </c>
      <c r="Q7" s="36">
        <v>2388</v>
      </c>
      <c r="R7" s="36">
        <v>191969</v>
      </c>
      <c r="S7" s="36">
        <v>765.31</v>
      </c>
      <c r="T7" s="36">
        <v>250.84</v>
      </c>
      <c r="U7" s="36">
        <v>1629</v>
      </c>
      <c r="V7" s="36">
        <v>0.43</v>
      </c>
      <c r="W7" s="36">
        <v>3788.37</v>
      </c>
      <c r="X7" s="36" t="s">
        <v>101</v>
      </c>
      <c r="Y7" s="36">
        <v>99.51</v>
      </c>
      <c r="Z7" s="36">
        <v>102.08</v>
      </c>
      <c r="AA7" s="36">
        <v>100.4</v>
      </c>
      <c r="AB7" s="36">
        <v>111.79</v>
      </c>
      <c r="AC7" s="36" t="s">
        <v>101</v>
      </c>
      <c r="AD7" s="36">
        <v>87.26</v>
      </c>
      <c r="AE7" s="36">
        <v>99.06</v>
      </c>
      <c r="AF7" s="36">
        <v>99.08</v>
      </c>
      <c r="AG7" s="36">
        <v>97.28</v>
      </c>
      <c r="AH7" s="36">
        <v>97.91</v>
      </c>
      <c r="AI7" s="36" t="s">
        <v>101</v>
      </c>
      <c r="AJ7" s="36">
        <v>3.34</v>
      </c>
      <c r="AK7" s="36">
        <v>0</v>
      </c>
      <c r="AL7" s="36">
        <v>0</v>
      </c>
      <c r="AM7" s="36">
        <v>0</v>
      </c>
      <c r="AN7" s="36" t="s">
        <v>101</v>
      </c>
      <c r="AO7" s="36">
        <v>464.6</v>
      </c>
      <c r="AP7" s="36">
        <v>233.19</v>
      </c>
      <c r="AQ7" s="36">
        <v>221.59</v>
      </c>
      <c r="AR7" s="36">
        <v>244.06</v>
      </c>
      <c r="AS7" s="36">
        <v>206.51</v>
      </c>
      <c r="AT7" s="36" t="s">
        <v>101</v>
      </c>
      <c r="AU7" s="36">
        <v>347.53</v>
      </c>
      <c r="AV7" s="36">
        <v>543.44000000000005</v>
      </c>
      <c r="AW7" s="36">
        <v>91.97</v>
      </c>
      <c r="AX7" s="36">
        <v>96.14</v>
      </c>
      <c r="AY7" s="36" t="s">
        <v>101</v>
      </c>
      <c r="AZ7" s="36">
        <v>184.81</v>
      </c>
      <c r="BA7" s="36">
        <v>71.86</v>
      </c>
      <c r="BB7" s="36">
        <v>56.86</v>
      </c>
      <c r="BC7" s="36">
        <v>57.91</v>
      </c>
      <c r="BD7" s="36">
        <v>77.25</v>
      </c>
      <c r="BE7" s="36" t="s">
        <v>101</v>
      </c>
      <c r="BF7" s="36">
        <v>707.37</v>
      </c>
      <c r="BG7" s="36">
        <v>693.25</v>
      </c>
      <c r="BH7" s="36">
        <v>2143.89</v>
      </c>
      <c r="BI7" s="36">
        <v>2083.4899999999998</v>
      </c>
      <c r="BJ7" s="36" t="s">
        <v>101</v>
      </c>
      <c r="BK7" s="36">
        <v>827.19</v>
      </c>
      <c r="BL7" s="36">
        <v>817.63</v>
      </c>
      <c r="BM7" s="36">
        <v>830.5</v>
      </c>
      <c r="BN7" s="36">
        <v>1029.24</v>
      </c>
      <c r="BO7" s="36">
        <v>1052.6600000000001</v>
      </c>
      <c r="BP7" s="36" t="s">
        <v>101</v>
      </c>
      <c r="BQ7" s="36">
        <v>68.3</v>
      </c>
      <c r="BR7" s="36">
        <v>70.7</v>
      </c>
      <c r="BS7" s="36">
        <v>28.72</v>
      </c>
      <c r="BT7" s="36">
        <v>146.79</v>
      </c>
      <c r="BU7" s="36" t="s">
        <v>101</v>
      </c>
      <c r="BV7" s="36">
        <v>45.01</v>
      </c>
      <c r="BW7" s="36">
        <v>46.31</v>
      </c>
      <c r="BX7" s="36">
        <v>43.66</v>
      </c>
      <c r="BY7" s="36">
        <v>43.13</v>
      </c>
      <c r="BZ7" s="36">
        <v>40.22</v>
      </c>
      <c r="CA7" s="36" t="s">
        <v>101</v>
      </c>
      <c r="CB7" s="36">
        <v>184.77</v>
      </c>
      <c r="CC7" s="36">
        <v>177.82</v>
      </c>
      <c r="CD7" s="36">
        <v>443.22</v>
      </c>
      <c r="CE7" s="36">
        <v>87.69</v>
      </c>
      <c r="CF7" s="36" t="s">
        <v>101</v>
      </c>
      <c r="CG7" s="36">
        <v>350.91</v>
      </c>
      <c r="CH7" s="36">
        <v>349.08</v>
      </c>
      <c r="CI7" s="36">
        <v>382.09</v>
      </c>
      <c r="CJ7" s="36">
        <v>392.03</v>
      </c>
      <c r="CK7" s="36">
        <v>424.58</v>
      </c>
      <c r="CL7" s="36" t="s">
        <v>101</v>
      </c>
      <c r="CM7" s="36">
        <v>48.67</v>
      </c>
      <c r="CN7" s="36">
        <v>48.67</v>
      </c>
      <c r="CO7" s="36">
        <v>48.67</v>
      </c>
      <c r="CP7" s="36">
        <v>23.64</v>
      </c>
      <c r="CQ7" s="36" t="s">
        <v>101</v>
      </c>
      <c r="CR7" s="36">
        <v>38.24</v>
      </c>
      <c r="CS7" s="36">
        <v>39.42</v>
      </c>
      <c r="CT7" s="36">
        <v>39.68</v>
      </c>
      <c r="CU7" s="36">
        <v>35.64</v>
      </c>
      <c r="CV7" s="36">
        <v>33.9</v>
      </c>
      <c r="CW7" s="36" t="s">
        <v>101</v>
      </c>
      <c r="CX7" s="36">
        <v>98.73</v>
      </c>
      <c r="CY7" s="36">
        <v>95.52</v>
      </c>
      <c r="CZ7" s="36">
        <v>96.92</v>
      </c>
      <c r="DA7" s="36">
        <v>98.77</v>
      </c>
      <c r="DB7" s="36" t="s">
        <v>101</v>
      </c>
      <c r="DC7" s="36">
        <v>81.84</v>
      </c>
      <c r="DD7" s="36">
        <v>82.97</v>
      </c>
      <c r="DE7" s="36">
        <v>83.95</v>
      </c>
      <c r="DF7" s="36">
        <v>82.92</v>
      </c>
      <c r="DG7" s="36">
        <v>77.87</v>
      </c>
      <c r="DH7" s="36" t="s">
        <v>101</v>
      </c>
      <c r="DI7" s="36">
        <v>2.12</v>
      </c>
      <c r="DJ7" s="36">
        <v>4</v>
      </c>
      <c r="DK7" s="36">
        <v>11.66</v>
      </c>
      <c r="DL7" s="36">
        <v>14.49</v>
      </c>
      <c r="DM7" s="36" t="s">
        <v>101</v>
      </c>
      <c r="DN7" s="36">
        <v>13.09</v>
      </c>
      <c r="DO7" s="36">
        <v>10.75</v>
      </c>
      <c r="DP7" s="36">
        <v>23.85</v>
      </c>
      <c r="DQ7" s="36">
        <v>27.17</v>
      </c>
      <c r="DR7" s="36">
        <v>25.29</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v>
      </c>
      <c r="EK7" s="36">
        <v>0.14000000000000001</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2017-02-08T02:42:01Z</dcterms:created>
  <dcterms:modified xsi:type="dcterms:W3CDTF">2017-02-24T07:09:53Z</dcterms:modified>
  <cp:category/>
</cp:coreProperties>
</file>