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65\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<sst xmlns="http://schemas.openxmlformats.org/spreadsheetml/2006/main" count="242" uniqueCount="109">
  <si>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</si>
  <si>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</si>
  <si>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</si>
  <si>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</si>
  <si>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</si>
  <si>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</si>
  <si>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</si>
  <si>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</si>
  <si>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</si>
  <si>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</si>
  <si>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</si>
  <si>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</si>
  <si>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</si>
  <si>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</si>
  <si>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</si>
  <si>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</si>
  <si>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</si>
  <si>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</si>
  <si>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</si>
  <si>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</si>
  <si>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</si>
  <si>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</si>
  <si>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</si>
  <si>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</si>
  <si>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</si>
  <si>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</si>
  <si>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</si>
  <si>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</si>
  <si>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</si>
  <si>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</si>
  <si>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</si>
  <si>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</si>
  <si>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</si>
  <si>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</si>
  <si>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</si>
  <si>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</si>
  <si>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</si>
  <si>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</si>
  <si>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</si>
  <si>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</si>
  <si>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</si>
  <si>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</si>
  <si>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</si>
  <si>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</si>
  <si>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</si>
  <si>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</si>
  <si>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</si>
  <si>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</si>
  <si>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</si>
  <si>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</si>
  <si>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</si>
  <si>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</si>
  <si>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</si>
  <si>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</si>
  <si>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</si>
  <si>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</si>
  <si>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</si>
  <si>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</si>
  <si>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</si>
  <si>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</si>
  <si>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</si>
  <si>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</si>
  <si>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</si>
  <si>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</si>
  <si>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</si>
  <si>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</si>
  <si>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</si>
  <si>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</si>
  <si>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</si>
  <si>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</si>
  <si>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</si>
  <si>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</si>
  <si>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</si>
  <si>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</si>
  <si>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</si>
  <si>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</si>
  <si>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</si>
  <si>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</si>
  <si>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</si>
  <si>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</si>
  <si>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</si>
  <si>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</si>
  <si>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</si>
  <si>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</si>
  <si>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</si>
  <si>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</si>
  <si>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</si>
  <si>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</si>
  <si>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</si>
  <si>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</si>
  <si>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</si>
  <si>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</si>
  <si>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</si>
  <si>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</si>
  <si>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</si>
  <si>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</si>
  <si>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</si>
  <si>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</si>
  <si>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</si>
  <si>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</si>
  <si>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</si>
  <si>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</si>
  <si>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</si>
  <si>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</si>
  <si>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</si>
  <si>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</si>
  <si>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100％を超え、また、②累積欠損金も発生していないことから、両比率とも良好な値を示している。しかし、一般会計からの繰入が総収益の58.9%を占める一方、使用料収入は13.8％にとどまっていることから、将来的に繰入金の減少が見込まれること等を考慮すれば、今後は、維持管理費の抑制はもとより、財源構成についての検討も必要である。
③流動負債に対する流動資産の割合である流動比率の急激な落ち込みは、H26の会計基準の見直しに伴い、それまで資本と扱われていたものが負債勘定に計上されることになったために生じたもので目安となる100％の水準を大きく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④H26に比率が急激に上昇した理由は、最大限見込んでいた一般会計が負担する額を、最小限度の見込みに改めたことによるものである。企業債の償還に伴い、当比率は今後も低下傾向が続く見込みである。
⑤経費回収率は、汚水処理原価の低下により例年に比べて改善した。また、⑥汚水処理原価は、資本費に係る汚水処理費が前年度に比べて減少したことにより改善した。今後、労務単価等の上昇による維持管理費の増加といった懸念はあるものの、経営の効率性確保のためコスト縮減や料金改定の見直しを定期的に検討していく必要がある。
⑦施設利用率は、類似団体及び全国平均値と比較しても高い水準で推移している。
⑧水洗化率は、全国及び類似団体の平均値と比較しても安定して高い水準を維持している。</t>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</si>
  <si>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phoneticPr fontId="4"/>
  </si>
  <si>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ものの、今後更新時期が一斉に到来することで財政状況を圧迫することが懸念されるため、地域の将来像と投資需要を適切に把握し、ストックマネジメントを活用した施設の統廃合やダウンサイジングといった効率的な施設管理に取組む必要がある。
こうしたことから、現在、本市では29年度から10年間を計画期間とする「鳥取市下水道等事業経営戦略」の策定を進めているところであり、この中に定めた各種目標の達成を通じて、効率的な投資と経営基盤の強化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</si>
</sst>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99635496"/>
        <c:axId val="3996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99635496"/>
        <c:axId val="399632360"/>
      </c:lineChart>
      <c:dateAx>
        <c:axId val="399635496"/>
        <c:scaling>
          <c:orientation val="minMax"/>
        </c:scaling>
        <c:delete val="1"/>
        <c:axPos val="b"/>
        <c:numFmt formatCode="ge" sourceLinked="1"/>
        <c:majorTickMark val="none"/>
        <c:minorTickMark val="none"/>
        <c:tickLblPos val="none"/>
        <c:crossAx val="399632360"/>
        <c:crosses val="autoZero"/>
        <c:auto val="1"/>
        <c:lblOffset val="100"/>
        <c:baseTimeUnit val="years"/>
      </c:dateAx>
      <c:valAx>
        <c:axId val="3996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354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64.040000000000006</c:v>
                </c:pt>
                <c:pt idx="2">
                  <c:v>64.03</c:v>
                </c:pt>
                <c:pt idx="3">
                  <c:v>64.03</c:v>
                </c:pt>
                <c:pt idx="4">
                  <c:v>61.28</c:v>
                </c:pt>
              </c:numCache>
            </c:numRef>
          </c:val>
        </c:ser>
        <c:dLbls>
          <c:showLegendKey val="0"/>
          <c:showVal val="0"/>
          <c:showCatName val="0"/>
          <c:showSerName val="0"/>
          <c:showPercent val="0"/>
          <c:showBubbleSize val="0"/>
        </c:dLbls>
        <c:gapWidth val="150"/>
        <c:axId val="454593488"/>
        <c:axId val="45459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54593488"/>
        <c:axId val="454593096"/>
      </c:lineChart>
      <c:dateAx>
        <c:axId val="454593488"/>
        <c:scaling>
          <c:orientation val="minMax"/>
        </c:scaling>
        <c:delete val="1"/>
        <c:axPos val="b"/>
        <c:numFmt formatCode="ge" sourceLinked="1"/>
        <c:majorTickMark val="none"/>
        <c:minorTickMark val="none"/>
        <c:tickLblPos val="none"/>
        <c:crossAx val="454593096"/>
        <c:crosses val="autoZero"/>
        <c:auto val="1"/>
        <c:lblOffset val="100"/>
        <c:baseTimeUnit val="years"/>
      </c:dateAx>
      <c:valAx>
        <c:axId val="45459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9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91.53</c:v>
                </c:pt>
                <c:pt idx="2">
                  <c:v>91.3</c:v>
                </c:pt>
                <c:pt idx="3">
                  <c:v>92.87</c:v>
                </c:pt>
                <c:pt idx="4">
                  <c:v>93.58</c:v>
                </c:pt>
              </c:numCache>
            </c:numRef>
          </c:val>
        </c:ser>
        <c:dLbls>
          <c:showLegendKey val="0"/>
          <c:showVal val="0"/>
          <c:showCatName val="0"/>
          <c:showSerName val="0"/>
          <c:showPercent val="0"/>
          <c:showBubbleSize val="0"/>
        </c:dLbls>
        <c:gapWidth val="150"/>
        <c:axId val="454586824"/>
        <c:axId val="45458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54586824"/>
        <c:axId val="454588784"/>
      </c:lineChart>
      <c:dateAx>
        <c:axId val="454586824"/>
        <c:scaling>
          <c:orientation val="minMax"/>
        </c:scaling>
        <c:delete val="1"/>
        <c:axPos val="b"/>
        <c:numFmt formatCode="ge" sourceLinked="1"/>
        <c:majorTickMark val="none"/>
        <c:minorTickMark val="none"/>
        <c:tickLblPos val="none"/>
        <c:crossAx val="454588784"/>
        <c:crosses val="autoZero"/>
        <c:auto val="1"/>
        <c:lblOffset val="100"/>
        <c:baseTimeUnit val="years"/>
      </c:dateAx>
      <c:valAx>
        <c:axId val="4545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98.14</c:v>
                </c:pt>
                <c:pt idx="2">
                  <c:v>104.46</c:v>
                </c:pt>
                <c:pt idx="3">
                  <c:v>108.9</c:v>
                </c:pt>
                <c:pt idx="4">
                  <c:v>115.4</c:v>
                </c:pt>
              </c:numCache>
            </c:numRef>
          </c:val>
        </c:ser>
        <c:dLbls>
          <c:showLegendKey val="0"/>
          <c:showVal val="0"/>
          <c:showCatName val="0"/>
          <c:showSerName val="0"/>
          <c:showPercent val="0"/>
          <c:showBubbleSize val="0"/>
        </c:dLbls>
        <c:gapWidth val="150"/>
        <c:axId val="453597440"/>
        <c:axId val="4535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453597440"/>
        <c:axId val="453595872"/>
      </c:lineChart>
      <c:dateAx>
        <c:axId val="453597440"/>
        <c:scaling>
          <c:orientation val="minMax"/>
        </c:scaling>
        <c:delete val="1"/>
        <c:axPos val="b"/>
        <c:numFmt formatCode="ge" sourceLinked="1"/>
        <c:majorTickMark val="none"/>
        <c:minorTickMark val="none"/>
        <c:tickLblPos val="none"/>
        <c:crossAx val="453595872"/>
        <c:crosses val="autoZero"/>
        <c:auto val="1"/>
        <c:lblOffset val="100"/>
        <c:baseTimeUnit val="years"/>
      </c:dateAx>
      <c:valAx>
        <c:axId val="4535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2.34</c:v>
                </c:pt>
                <c:pt idx="2">
                  <c:v>4.68</c:v>
                </c:pt>
                <c:pt idx="3">
                  <c:v>11.66</c:v>
                </c:pt>
                <c:pt idx="4">
                  <c:v>15.18</c:v>
                </c:pt>
              </c:numCache>
            </c:numRef>
          </c:val>
        </c:ser>
        <c:dLbls>
          <c:showLegendKey val="0"/>
          <c:showVal val="0"/>
          <c:showCatName val="0"/>
          <c:showSerName val="0"/>
          <c:showPercent val="0"/>
          <c:showBubbleSize val="0"/>
        </c:dLbls>
        <c:gapWidth val="150"/>
        <c:axId val="453596656"/>
        <c:axId val="45359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453596656"/>
        <c:axId val="453593912"/>
      </c:lineChart>
      <c:dateAx>
        <c:axId val="453596656"/>
        <c:scaling>
          <c:orientation val="minMax"/>
        </c:scaling>
        <c:delete val="1"/>
        <c:axPos val="b"/>
        <c:numFmt formatCode="ge" sourceLinked="1"/>
        <c:majorTickMark val="none"/>
        <c:minorTickMark val="none"/>
        <c:tickLblPos val="none"/>
        <c:crossAx val="453593912"/>
        <c:crosses val="autoZero"/>
        <c:auto val="1"/>
        <c:lblOffset val="100"/>
        <c:baseTimeUnit val="years"/>
      </c:dateAx>
      <c:valAx>
        <c:axId val="4535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9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1.18</c:v>
                </c:pt>
                <c:pt idx="2">
                  <c:v>1.18</c:v>
                </c:pt>
                <c:pt idx="3">
                  <c:v>1.18</c:v>
                </c:pt>
                <c:pt idx="4" formatCode="#,##0.00;&quot;△&quot;#,##0.00">
                  <c:v>0</c:v>
                </c:pt>
              </c:numCache>
            </c:numRef>
          </c:val>
        </c:ser>
        <c:dLbls>
          <c:showLegendKey val="0"/>
          <c:showVal val="0"/>
          <c:showCatName val="0"/>
          <c:showSerName val="0"/>
          <c:showPercent val="0"/>
          <c:showBubbleSize val="0"/>
        </c:dLbls>
        <c:gapWidth val="150"/>
        <c:axId val="453598616"/>
        <c:axId val="45359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453598616"/>
        <c:axId val="453594696"/>
      </c:lineChart>
      <c:dateAx>
        <c:axId val="453598616"/>
        <c:scaling>
          <c:orientation val="minMax"/>
        </c:scaling>
        <c:delete val="1"/>
        <c:axPos val="b"/>
        <c:numFmt formatCode="ge" sourceLinked="1"/>
        <c:majorTickMark val="none"/>
        <c:minorTickMark val="none"/>
        <c:tickLblPos val="none"/>
        <c:crossAx val="453594696"/>
        <c:crosses val="autoZero"/>
        <c:auto val="1"/>
        <c:lblOffset val="100"/>
        <c:baseTimeUnit val="years"/>
      </c:dateAx>
      <c:valAx>
        <c:axId val="45359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9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10.73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3592344"/>
        <c:axId val="45359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453592344"/>
        <c:axId val="453599400"/>
      </c:lineChart>
      <c:dateAx>
        <c:axId val="453592344"/>
        <c:scaling>
          <c:orientation val="minMax"/>
        </c:scaling>
        <c:delete val="1"/>
        <c:axPos val="b"/>
        <c:numFmt formatCode="ge" sourceLinked="1"/>
        <c:majorTickMark val="none"/>
        <c:minorTickMark val="none"/>
        <c:tickLblPos val="none"/>
        <c:crossAx val="453599400"/>
        <c:crosses val="autoZero"/>
        <c:auto val="1"/>
        <c:lblOffset val="100"/>
        <c:baseTimeUnit val="years"/>
      </c:dateAx>
      <c:valAx>
        <c:axId val="4535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9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124.16</c:v>
                </c:pt>
                <c:pt idx="2">
                  <c:v>219.19</c:v>
                </c:pt>
                <c:pt idx="3">
                  <c:v>10.11</c:v>
                </c:pt>
                <c:pt idx="4">
                  <c:v>13.85</c:v>
                </c:pt>
              </c:numCache>
            </c:numRef>
          </c:val>
        </c:ser>
        <c:dLbls>
          <c:showLegendKey val="0"/>
          <c:showVal val="0"/>
          <c:showCatName val="0"/>
          <c:showSerName val="0"/>
          <c:showPercent val="0"/>
          <c:showBubbleSize val="0"/>
        </c:dLbls>
        <c:gapWidth val="150"/>
        <c:axId val="453595088"/>
        <c:axId val="45359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453595088"/>
        <c:axId val="453593520"/>
      </c:lineChart>
      <c:dateAx>
        <c:axId val="453595088"/>
        <c:scaling>
          <c:orientation val="minMax"/>
        </c:scaling>
        <c:delete val="1"/>
        <c:axPos val="b"/>
        <c:numFmt formatCode="ge" sourceLinked="1"/>
        <c:majorTickMark val="none"/>
        <c:minorTickMark val="none"/>
        <c:tickLblPos val="none"/>
        <c:crossAx val="453593520"/>
        <c:crosses val="autoZero"/>
        <c:auto val="1"/>
        <c:lblOffset val="100"/>
        <c:baseTimeUnit val="years"/>
      </c:dateAx>
      <c:valAx>
        <c:axId val="4535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1236.57</c:v>
                </c:pt>
                <c:pt idx="2">
                  <c:v>1178.68</c:v>
                </c:pt>
                <c:pt idx="3">
                  <c:v>4334.04</c:v>
                </c:pt>
                <c:pt idx="4">
                  <c:v>4017.76</c:v>
                </c:pt>
              </c:numCache>
            </c:numRef>
          </c:val>
        </c:ser>
        <c:dLbls>
          <c:showLegendKey val="0"/>
          <c:showVal val="0"/>
          <c:showCatName val="0"/>
          <c:showSerName val="0"/>
          <c:showPercent val="0"/>
          <c:showBubbleSize val="0"/>
        </c:dLbls>
        <c:gapWidth val="150"/>
        <c:axId val="454591136"/>
        <c:axId val="45458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54591136"/>
        <c:axId val="454587608"/>
      </c:lineChart>
      <c:dateAx>
        <c:axId val="454591136"/>
        <c:scaling>
          <c:orientation val="minMax"/>
        </c:scaling>
        <c:delete val="1"/>
        <c:axPos val="b"/>
        <c:numFmt formatCode="ge" sourceLinked="1"/>
        <c:majorTickMark val="none"/>
        <c:minorTickMark val="none"/>
        <c:tickLblPos val="none"/>
        <c:crossAx val="454587608"/>
        <c:crosses val="autoZero"/>
        <c:auto val="1"/>
        <c:lblOffset val="100"/>
        <c:baseTimeUnit val="years"/>
      </c:dateAx>
      <c:valAx>
        <c:axId val="4545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47.04</c:v>
                </c:pt>
                <c:pt idx="2">
                  <c:v>51.71</c:v>
                </c:pt>
                <c:pt idx="3">
                  <c:v>58.8</c:v>
                </c:pt>
                <c:pt idx="4">
                  <c:v>91.38</c:v>
                </c:pt>
              </c:numCache>
            </c:numRef>
          </c:val>
        </c:ser>
        <c:dLbls>
          <c:showLegendKey val="0"/>
          <c:showVal val="0"/>
          <c:showCatName val="0"/>
          <c:showSerName val="0"/>
          <c:showPercent val="0"/>
          <c:showBubbleSize val="0"/>
        </c:dLbls>
        <c:gapWidth val="150"/>
        <c:axId val="454587216"/>
        <c:axId val="45459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54587216"/>
        <c:axId val="454592312"/>
      </c:lineChart>
      <c:dateAx>
        <c:axId val="454587216"/>
        <c:scaling>
          <c:orientation val="minMax"/>
        </c:scaling>
        <c:delete val="1"/>
        <c:axPos val="b"/>
        <c:numFmt formatCode="ge" sourceLinked="1"/>
        <c:majorTickMark val="none"/>
        <c:minorTickMark val="none"/>
        <c:tickLblPos val="none"/>
        <c:crossAx val="454592312"/>
        <c:crosses val="autoZero"/>
        <c:auto val="1"/>
        <c:lblOffset val="100"/>
        <c:baseTimeUnit val="years"/>
      </c:dateAx>
      <c:valAx>
        <c:axId val="4545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286.66000000000003</c:v>
                </c:pt>
                <c:pt idx="2">
                  <c:v>259.82</c:v>
                </c:pt>
                <c:pt idx="3">
                  <c:v>231.2</c:v>
                </c:pt>
                <c:pt idx="4">
                  <c:v>149.87</c:v>
                </c:pt>
              </c:numCache>
            </c:numRef>
          </c:val>
        </c:ser>
        <c:dLbls>
          <c:showLegendKey val="0"/>
          <c:showVal val="0"/>
          <c:showCatName val="0"/>
          <c:showSerName val="0"/>
          <c:showPercent val="0"/>
          <c:showBubbleSize val="0"/>
        </c:dLbls>
        <c:gapWidth val="150"/>
        <c:axId val="454589960"/>
        <c:axId val="45459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54589960"/>
        <c:axId val="454590352"/>
      </c:lineChart>
      <c:dateAx>
        <c:axId val="454589960"/>
        <c:scaling>
          <c:orientation val="minMax"/>
        </c:scaling>
        <c:delete val="1"/>
        <c:axPos val="b"/>
        <c:numFmt formatCode="ge" sourceLinked="1"/>
        <c:majorTickMark val="none"/>
        <c:minorTickMark val="none"/>
        <c:tickLblPos val="none"/>
        <c:crossAx val="454590352"/>
        <c:crosses val="autoZero"/>
        <c:auto val="1"/>
        <c:lblOffset val="100"/>
        <c:baseTimeUnit val="years"/>
      </c:dateAx>
      <c:valAx>
        <c:axId val="45459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8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S85" sqref="BS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47.3</v>
      </c>
      <c r="J10" s="43"/>
      <c r="K10" s="43"/>
      <c r="L10" s="43"/>
      <c r="M10" s="43"/>
      <c r="N10" s="43"/>
      <c r="O10" s="43"/>
      <c r="P10" s="43">
        <f>データ!O6</f>
        <v>16.48</v>
      </c>
      <c r="Q10" s="43"/>
      <c r="R10" s="43"/>
      <c r="S10" s="43"/>
      <c r="T10" s="43"/>
      <c r="U10" s="43"/>
      <c r="V10" s="43"/>
      <c r="W10" s="43">
        <f>データ!P6</f>
        <v>88.61</v>
      </c>
      <c r="X10" s="43"/>
      <c r="Y10" s="43"/>
      <c r="Z10" s="43"/>
      <c r="AA10" s="43"/>
      <c r="AB10" s="43"/>
      <c r="AC10" s="43"/>
      <c r="AD10" s="47">
        <f>データ!Q6</f>
        <v>2388</v>
      </c>
      <c r="AE10" s="47"/>
      <c r="AF10" s="47"/>
      <c r="AG10" s="47"/>
      <c r="AH10" s="47"/>
      <c r="AI10" s="47"/>
      <c r="AJ10" s="47"/>
      <c r="AK10" s="2"/>
      <c r="AL10" s="47">
        <f>データ!U6</f>
        <v>31502</v>
      </c>
      <c r="AM10" s="47"/>
      <c r="AN10" s="47"/>
      <c r="AO10" s="47"/>
      <c r="AP10" s="47"/>
      <c r="AQ10" s="47"/>
      <c r="AR10" s="47"/>
      <c r="AS10" s="47"/>
      <c r="AT10" s="43">
        <f>データ!V6</f>
        <v>41.8</v>
      </c>
      <c r="AU10" s="43"/>
      <c r="AV10" s="43"/>
      <c r="AW10" s="43"/>
      <c r="AX10" s="43"/>
      <c r="AY10" s="43"/>
      <c r="AZ10" s="43"/>
      <c r="BA10" s="43"/>
      <c r="BB10" s="43">
        <f>データ!W6</f>
        <v>753.64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312011</v>
      </c>
      <c r="D6" s="31">
        <f t="shared" si="3"/>
        <v>46</v>
      </c>
      <c r="E6" s="31">
        <f t="shared" si="3"/>
        <v>17</v>
      </c>
      <c r="F6" s="31">
        <f t="shared" si="3"/>
        <v>5</v>
      </c>
      <c r="G6" s="31">
        <f t="shared" si="3"/>
        <v>0</v>
      </c>
      <c r="H6" s="31" t="str">
        <f t="shared" si="3"/>
        <v>鳥取県　鳥取市</v>
      </c>
      <c r="I6" s="31" t="str">
        <f t="shared" si="3"/>
        <v>法適用</v>
      </c>
      <c r="J6" s="31" t="str">
        <f t="shared" si="3"/>
        <v>下水道事業</v>
      </c>
      <c r="K6" s="31" t="str">
        <f t="shared" si="3"/>
        <v>農業集落排水</v>
      </c>
      <c r="L6" s="31" t="str">
        <f t="shared" si="3"/>
        <v>F2</v>
      </c>
      <c r="M6" s="32" t="str">
        <f t="shared" si="3"/>
        <v>-</v>
      </c>
      <c r="N6" s="32">
        <f t="shared" si="3"/>
        <v>47.3</v>
      </c>
      <c r="O6" s="32">
        <f t="shared" si="3"/>
        <v>16.48</v>
      </c>
      <c r="P6" s="32">
        <f t="shared" si="3"/>
        <v>88.61</v>
      </c>
      <c r="Q6" s="32">
        <f t="shared" si="3"/>
        <v>2388</v>
      </c>
      <c r="R6" s="32">
        <f t="shared" si="3"/>
        <v>191969</v>
      </c>
      <c r="S6" s="32">
        <f t="shared" si="3"/>
        <v>765.31</v>
      </c>
      <c r="T6" s="32">
        <f t="shared" si="3"/>
        <v>250.84</v>
      </c>
      <c r="U6" s="32">
        <f t="shared" si="3"/>
        <v>31502</v>
      </c>
      <c r="V6" s="32">
        <f t="shared" si="3"/>
        <v>41.8</v>
      </c>
      <c r="W6" s="32">
        <f t="shared" si="3"/>
        <v>753.64</v>
      </c>
      <c r="X6" s="33" t="str">
        <f>IF(X7="",NA(),X7)</f>
        <v>-</v>
      </c>
      <c r="Y6" s="33">
        <f t="shared" ref="Y6:AG6" si="4">IF(Y7="",NA(),Y7)</f>
        <v>98.14</v>
      </c>
      <c r="Z6" s="33">
        <f t="shared" si="4"/>
        <v>104.46</v>
      </c>
      <c r="AA6" s="33">
        <f t="shared" si="4"/>
        <v>108.9</v>
      </c>
      <c r="AB6" s="33">
        <f t="shared" si="4"/>
        <v>115.4</v>
      </c>
      <c r="AC6" s="33" t="str">
        <f t="shared" si="4"/>
        <v>-</v>
      </c>
      <c r="AD6" s="33">
        <f t="shared" si="4"/>
        <v>92.74</v>
      </c>
      <c r="AE6" s="33">
        <f t="shared" si="4"/>
        <v>93.62</v>
      </c>
      <c r="AF6" s="33">
        <f t="shared" si="4"/>
        <v>97.53</v>
      </c>
      <c r="AG6" s="33">
        <f t="shared" si="4"/>
        <v>99.64</v>
      </c>
      <c r="AH6" s="32" t="str">
        <f>IF(AH7="","",IF(AH7="-","【-】","【"&amp;SUBSTITUTE(TEXT(AH7,"#,##0.00"),"-","△")&amp;"】"))</f>
        <v>【99.88】</v>
      </c>
      <c r="AI6" s="33" t="str">
        <f>IF(AI7="",NA(),AI7)</f>
        <v>-</v>
      </c>
      <c r="AJ6" s="33">
        <f t="shared" ref="AJ6:AR6" si="5">IF(AJ7="",NA(),AJ7)</f>
        <v>10.73</v>
      </c>
      <c r="AK6" s="32">
        <f t="shared" si="5"/>
        <v>0</v>
      </c>
      <c r="AL6" s="32">
        <f t="shared" si="5"/>
        <v>0</v>
      </c>
      <c r="AM6" s="32">
        <f t="shared" si="5"/>
        <v>0</v>
      </c>
      <c r="AN6" s="33" t="str">
        <f t="shared" si="5"/>
        <v>-</v>
      </c>
      <c r="AO6" s="33">
        <f t="shared" si="5"/>
        <v>243.13</v>
      </c>
      <c r="AP6" s="33">
        <f t="shared" si="5"/>
        <v>280.08</v>
      </c>
      <c r="AQ6" s="33">
        <f t="shared" si="5"/>
        <v>223.09</v>
      </c>
      <c r="AR6" s="33">
        <f t="shared" si="5"/>
        <v>214.61</v>
      </c>
      <c r="AS6" s="32" t="str">
        <f>IF(AS7="","",IF(AS7="-","【-】","【"&amp;SUBSTITUTE(TEXT(AS7,"#,##0.00"),"-","△")&amp;"】"))</f>
        <v>【203.67】</v>
      </c>
      <c r="AT6" s="33" t="str">
        <f>IF(AT7="",NA(),AT7)</f>
        <v>-</v>
      </c>
      <c r="AU6" s="33">
        <f t="shared" ref="AU6:BC6" si="6">IF(AU7="",NA(),AU7)</f>
        <v>124.16</v>
      </c>
      <c r="AV6" s="33">
        <f t="shared" si="6"/>
        <v>219.19</v>
      </c>
      <c r="AW6" s="33">
        <f t="shared" si="6"/>
        <v>10.11</v>
      </c>
      <c r="AX6" s="33">
        <f t="shared" si="6"/>
        <v>13.85</v>
      </c>
      <c r="AY6" s="33" t="str">
        <f t="shared" si="6"/>
        <v>-</v>
      </c>
      <c r="AZ6" s="33">
        <f t="shared" si="6"/>
        <v>162.52000000000001</v>
      </c>
      <c r="BA6" s="33">
        <f t="shared" si="6"/>
        <v>124.2</v>
      </c>
      <c r="BB6" s="33">
        <f t="shared" si="6"/>
        <v>33.03</v>
      </c>
      <c r="BC6" s="33">
        <f t="shared" si="6"/>
        <v>29.45</v>
      </c>
      <c r="BD6" s="32" t="str">
        <f>IF(BD7="","",IF(BD7="-","【-】","【"&amp;SUBSTITUTE(TEXT(BD7,"#,##0.00"),"-","△")&amp;"】"))</f>
        <v>【34.01】</v>
      </c>
      <c r="BE6" s="33" t="str">
        <f>IF(BE7="",NA(),BE7)</f>
        <v>-</v>
      </c>
      <c r="BF6" s="33">
        <f t="shared" ref="BF6:BN6" si="7">IF(BF7="",NA(),BF7)</f>
        <v>1236.57</v>
      </c>
      <c r="BG6" s="33">
        <f t="shared" si="7"/>
        <v>1178.68</v>
      </c>
      <c r="BH6" s="33">
        <f t="shared" si="7"/>
        <v>4334.04</v>
      </c>
      <c r="BI6" s="33">
        <f t="shared" si="7"/>
        <v>4017.76</v>
      </c>
      <c r="BJ6" s="33" t="str">
        <f t="shared" si="7"/>
        <v>-</v>
      </c>
      <c r="BK6" s="33">
        <f t="shared" si="7"/>
        <v>1197.82</v>
      </c>
      <c r="BL6" s="33">
        <f t="shared" si="7"/>
        <v>1126.77</v>
      </c>
      <c r="BM6" s="33">
        <f t="shared" si="7"/>
        <v>1044.8</v>
      </c>
      <c r="BN6" s="33">
        <f t="shared" si="7"/>
        <v>1081.8</v>
      </c>
      <c r="BO6" s="32" t="str">
        <f>IF(BO7="","",IF(BO7="-","【-】","【"&amp;SUBSTITUTE(TEXT(BO7,"#,##0.00"),"-","△")&amp;"】"))</f>
        <v>【1,015.77】</v>
      </c>
      <c r="BP6" s="33" t="str">
        <f>IF(BP7="",NA(),BP7)</f>
        <v>-</v>
      </c>
      <c r="BQ6" s="33">
        <f t="shared" ref="BQ6:BY6" si="8">IF(BQ7="",NA(),BQ7)</f>
        <v>47.04</v>
      </c>
      <c r="BR6" s="33">
        <f t="shared" si="8"/>
        <v>51.71</v>
      </c>
      <c r="BS6" s="33">
        <f t="shared" si="8"/>
        <v>58.8</v>
      </c>
      <c r="BT6" s="33">
        <f t="shared" si="8"/>
        <v>91.38</v>
      </c>
      <c r="BU6" s="33" t="str">
        <f t="shared" si="8"/>
        <v>-</v>
      </c>
      <c r="BV6" s="33">
        <f t="shared" si="8"/>
        <v>51.03</v>
      </c>
      <c r="BW6" s="33">
        <f t="shared" si="8"/>
        <v>50.9</v>
      </c>
      <c r="BX6" s="33">
        <f t="shared" si="8"/>
        <v>50.82</v>
      </c>
      <c r="BY6" s="33">
        <f t="shared" si="8"/>
        <v>52.19</v>
      </c>
      <c r="BZ6" s="32" t="str">
        <f>IF(BZ7="","",IF(BZ7="-","【-】","【"&amp;SUBSTITUTE(TEXT(BZ7,"#,##0.00"),"-","△")&amp;"】"))</f>
        <v>【52.78】</v>
      </c>
      <c r="CA6" s="33" t="str">
        <f>IF(CA7="",NA(),CA7)</f>
        <v>-</v>
      </c>
      <c r="CB6" s="33">
        <f t="shared" ref="CB6:CJ6" si="9">IF(CB7="",NA(),CB7)</f>
        <v>286.66000000000003</v>
      </c>
      <c r="CC6" s="33">
        <f t="shared" si="9"/>
        <v>259.82</v>
      </c>
      <c r="CD6" s="33">
        <f t="shared" si="9"/>
        <v>231.2</v>
      </c>
      <c r="CE6" s="33">
        <f t="shared" si="9"/>
        <v>149.87</v>
      </c>
      <c r="CF6" s="33" t="str">
        <f t="shared" si="9"/>
        <v>-</v>
      </c>
      <c r="CG6" s="33">
        <f t="shared" si="9"/>
        <v>289.60000000000002</v>
      </c>
      <c r="CH6" s="33">
        <f t="shared" si="9"/>
        <v>293.27</v>
      </c>
      <c r="CI6" s="33">
        <f t="shared" si="9"/>
        <v>300.52</v>
      </c>
      <c r="CJ6" s="33">
        <f t="shared" si="9"/>
        <v>296.14</v>
      </c>
      <c r="CK6" s="32" t="str">
        <f>IF(CK7="","",IF(CK7="-","【-】","【"&amp;SUBSTITUTE(TEXT(CK7,"#,##0.00"),"-","△")&amp;"】"))</f>
        <v>【289.81】</v>
      </c>
      <c r="CL6" s="33" t="str">
        <f>IF(CL7="",NA(),CL7)</f>
        <v>-</v>
      </c>
      <c r="CM6" s="33">
        <f t="shared" ref="CM6:CU6" si="10">IF(CM7="",NA(),CM7)</f>
        <v>64.040000000000006</v>
      </c>
      <c r="CN6" s="33">
        <f t="shared" si="10"/>
        <v>64.03</v>
      </c>
      <c r="CO6" s="33">
        <f t="shared" si="10"/>
        <v>64.03</v>
      </c>
      <c r="CP6" s="33">
        <f t="shared" si="10"/>
        <v>61.28</v>
      </c>
      <c r="CQ6" s="33" t="str">
        <f t="shared" si="10"/>
        <v>-</v>
      </c>
      <c r="CR6" s="33">
        <f t="shared" si="10"/>
        <v>54.74</v>
      </c>
      <c r="CS6" s="33">
        <f t="shared" si="10"/>
        <v>53.78</v>
      </c>
      <c r="CT6" s="33">
        <f t="shared" si="10"/>
        <v>53.24</v>
      </c>
      <c r="CU6" s="33">
        <f t="shared" si="10"/>
        <v>52.31</v>
      </c>
      <c r="CV6" s="32" t="str">
        <f>IF(CV7="","",IF(CV7="-","【-】","【"&amp;SUBSTITUTE(TEXT(CV7,"#,##0.00"),"-","△")&amp;"】"))</f>
        <v>【52.74】</v>
      </c>
      <c r="CW6" s="33" t="str">
        <f>IF(CW7="",NA(),CW7)</f>
        <v>-</v>
      </c>
      <c r="CX6" s="33">
        <f t="shared" ref="CX6:DF6" si="11">IF(CX7="",NA(),CX7)</f>
        <v>91.53</v>
      </c>
      <c r="CY6" s="33">
        <f t="shared" si="11"/>
        <v>91.3</v>
      </c>
      <c r="CZ6" s="33">
        <f t="shared" si="11"/>
        <v>92.87</v>
      </c>
      <c r="DA6" s="33">
        <f t="shared" si="11"/>
        <v>93.58</v>
      </c>
      <c r="DB6" s="33" t="str">
        <f t="shared" si="11"/>
        <v>-</v>
      </c>
      <c r="DC6" s="33">
        <f t="shared" si="11"/>
        <v>83.88</v>
      </c>
      <c r="DD6" s="33">
        <f t="shared" si="11"/>
        <v>84.06</v>
      </c>
      <c r="DE6" s="33">
        <f t="shared" si="11"/>
        <v>84.07</v>
      </c>
      <c r="DF6" s="33">
        <f t="shared" si="11"/>
        <v>84.32</v>
      </c>
      <c r="DG6" s="32" t="str">
        <f>IF(DG7="","",IF(DG7="-","【-】","【"&amp;SUBSTITUTE(TEXT(DG7,"#,##0.00"),"-","△")&amp;"】"))</f>
        <v>【84.50】</v>
      </c>
      <c r="DH6" s="33" t="str">
        <f>IF(DH7="",NA(),DH7)</f>
        <v>-</v>
      </c>
      <c r="DI6" s="33">
        <f t="shared" ref="DI6:DQ6" si="12">IF(DI7="",NA(),DI7)</f>
        <v>2.34</v>
      </c>
      <c r="DJ6" s="33">
        <f t="shared" si="12"/>
        <v>4.68</v>
      </c>
      <c r="DK6" s="33">
        <f t="shared" si="12"/>
        <v>11.66</v>
      </c>
      <c r="DL6" s="33">
        <f t="shared" si="12"/>
        <v>15.18</v>
      </c>
      <c r="DM6" s="33" t="str">
        <f t="shared" si="12"/>
        <v>-</v>
      </c>
      <c r="DN6" s="33">
        <f t="shared" si="12"/>
        <v>9</v>
      </c>
      <c r="DO6" s="33">
        <f t="shared" si="12"/>
        <v>10.11</v>
      </c>
      <c r="DP6" s="33">
        <f t="shared" si="12"/>
        <v>20.68</v>
      </c>
      <c r="DQ6" s="33">
        <f t="shared" si="12"/>
        <v>22.41</v>
      </c>
      <c r="DR6" s="32" t="str">
        <f>IF(DR7="","",IF(DR7="-","【-】","【"&amp;SUBSTITUTE(TEXT(DR7,"#,##0.00"),"-","△")&amp;"】"))</f>
        <v>【21.94】</v>
      </c>
      <c r="DS6" s="33" t="str">
        <f>IF(DS7="",NA(),DS7)</f>
        <v>-</v>
      </c>
      <c r="DT6" s="33">
        <f t="shared" ref="DT6:EB6" si="13">IF(DT7="",NA(),DT7)</f>
        <v>1.18</v>
      </c>
      <c r="DU6" s="33">
        <f t="shared" si="13"/>
        <v>1.18</v>
      </c>
      <c r="DV6" s="33">
        <f t="shared" si="13"/>
        <v>1.18</v>
      </c>
      <c r="DW6" s="32">
        <f t="shared" si="13"/>
        <v>0</v>
      </c>
      <c r="DX6" s="33" t="str">
        <f t="shared" si="13"/>
        <v>-</v>
      </c>
      <c r="DY6" s="33">
        <f t="shared" si="13"/>
        <v>0.09</v>
      </c>
      <c r="DZ6" s="33">
        <f t="shared" si="13"/>
        <v>0.08</v>
      </c>
      <c r="EA6" s="33">
        <f t="shared" si="13"/>
        <v>0.08</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312011</v>
      </c>
      <c r="D7" s="35">
        <v>46</v>
      </c>
      <c r="E7" s="35">
        <v>17</v>
      </c>
      <c r="F7" s="35">
        <v>5</v>
      </c>
      <c r="G7" s="35">
        <v>0</v>
      </c>
      <c r="H7" s="35" t="s">
        <v>95</v>
      </c>
      <c r="I7" s="35" t="s">
        <v>96</v>
      </c>
      <c r="J7" s="35" t="s">
        <v>97</v>
      </c>
      <c r="K7" s="35" t="s">
        <v>98</v>
      </c>
      <c r="L7" s="35" t="s">
        <v>99</v>
      </c>
      <c r="M7" s="36" t="s">
        <v>100</v>
      </c>
      <c r="N7" s="36">
        <v>47.3</v>
      </c>
      <c r="O7" s="36">
        <v>16.48</v>
      </c>
      <c r="P7" s="36">
        <v>88.61</v>
      </c>
      <c r="Q7" s="36">
        <v>2388</v>
      </c>
      <c r="R7" s="36">
        <v>191969</v>
      </c>
      <c r="S7" s="36">
        <v>765.31</v>
      </c>
      <c r="T7" s="36">
        <v>250.84</v>
      </c>
      <c r="U7" s="36">
        <v>31502</v>
      </c>
      <c r="V7" s="36">
        <v>41.8</v>
      </c>
      <c r="W7" s="36">
        <v>753.64</v>
      </c>
      <c r="X7" s="36" t="s">
        <v>100</v>
      </c>
      <c r="Y7" s="36">
        <v>98.14</v>
      </c>
      <c r="Z7" s="36">
        <v>104.46</v>
      </c>
      <c r="AA7" s="36">
        <v>108.9</v>
      </c>
      <c r="AB7" s="36">
        <v>115.4</v>
      </c>
      <c r="AC7" s="36" t="s">
        <v>100</v>
      </c>
      <c r="AD7" s="36">
        <v>92.74</v>
      </c>
      <c r="AE7" s="36">
        <v>93.62</v>
      </c>
      <c r="AF7" s="36">
        <v>97.53</v>
      </c>
      <c r="AG7" s="36">
        <v>99.64</v>
      </c>
      <c r="AH7" s="36">
        <v>99.88</v>
      </c>
      <c r="AI7" s="36" t="s">
        <v>100</v>
      </c>
      <c r="AJ7" s="36">
        <v>10.73</v>
      </c>
      <c r="AK7" s="36">
        <v>0</v>
      </c>
      <c r="AL7" s="36">
        <v>0</v>
      </c>
      <c r="AM7" s="36">
        <v>0</v>
      </c>
      <c r="AN7" s="36" t="s">
        <v>100</v>
      </c>
      <c r="AO7" s="36">
        <v>243.13</v>
      </c>
      <c r="AP7" s="36">
        <v>280.08</v>
      </c>
      <c r="AQ7" s="36">
        <v>223.09</v>
      </c>
      <c r="AR7" s="36">
        <v>214.61</v>
      </c>
      <c r="AS7" s="36">
        <v>203.67</v>
      </c>
      <c r="AT7" s="36" t="s">
        <v>100</v>
      </c>
      <c r="AU7" s="36">
        <v>124.16</v>
      </c>
      <c r="AV7" s="36">
        <v>219.19</v>
      </c>
      <c r="AW7" s="36">
        <v>10.11</v>
      </c>
      <c r="AX7" s="36">
        <v>13.85</v>
      </c>
      <c r="AY7" s="36" t="s">
        <v>100</v>
      </c>
      <c r="AZ7" s="36">
        <v>162.52000000000001</v>
      </c>
      <c r="BA7" s="36">
        <v>124.2</v>
      </c>
      <c r="BB7" s="36">
        <v>33.03</v>
      </c>
      <c r="BC7" s="36">
        <v>29.45</v>
      </c>
      <c r="BD7" s="36">
        <v>34.01</v>
      </c>
      <c r="BE7" s="36" t="s">
        <v>100</v>
      </c>
      <c r="BF7" s="36">
        <v>1236.57</v>
      </c>
      <c r="BG7" s="36">
        <v>1178.68</v>
      </c>
      <c r="BH7" s="36">
        <v>4334.04</v>
      </c>
      <c r="BI7" s="36">
        <v>4017.76</v>
      </c>
      <c r="BJ7" s="36" t="s">
        <v>100</v>
      </c>
      <c r="BK7" s="36">
        <v>1197.82</v>
      </c>
      <c r="BL7" s="36">
        <v>1126.77</v>
      </c>
      <c r="BM7" s="36">
        <v>1044.8</v>
      </c>
      <c r="BN7" s="36">
        <v>1081.8</v>
      </c>
      <c r="BO7" s="36">
        <v>1015.77</v>
      </c>
      <c r="BP7" s="36" t="s">
        <v>100</v>
      </c>
      <c r="BQ7" s="36">
        <v>47.04</v>
      </c>
      <c r="BR7" s="36">
        <v>51.71</v>
      </c>
      <c r="BS7" s="36">
        <v>58.8</v>
      </c>
      <c r="BT7" s="36">
        <v>91.38</v>
      </c>
      <c r="BU7" s="36" t="s">
        <v>100</v>
      </c>
      <c r="BV7" s="36">
        <v>51.03</v>
      </c>
      <c r="BW7" s="36">
        <v>50.9</v>
      </c>
      <c r="BX7" s="36">
        <v>50.82</v>
      </c>
      <c r="BY7" s="36">
        <v>52.19</v>
      </c>
      <c r="BZ7" s="36">
        <v>52.78</v>
      </c>
      <c r="CA7" s="36" t="s">
        <v>100</v>
      </c>
      <c r="CB7" s="36">
        <v>286.66000000000003</v>
      </c>
      <c r="CC7" s="36">
        <v>259.82</v>
      </c>
      <c r="CD7" s="36">
        <v>231.2</v>
      </c>
      <c r="CE7" s="36">
        <v>149.87</v>
      </c>
      <c r="CF7" s="36" t="s">
        <v>100</v>
      </c>
      <c r="CG7" s="36">
        <v>289.60000000000002</v>
      </c>
      <c r="CH7" s="36">
        <v>293.27</v>
      </c>
      <c r="CI7" s="36">
        <v>300.52</v>
      </c>
      <c r="CJ7" s="36">
        <v>296.14</v>
      </c>
      <c r="CK7" s="36">
        <v>289.81</v>
      </c>
      <c r="CL7" s="36" t="s">
        <v>100</v>
      </c>
      <c r="CM7" s="36">
        <v>64.040000000000006</v>
      </c>
      <c r="CN7" s="36">
        <v>64.03</v>
      </c>
      <c r="CO7" s="36">
        <v>64.03</v>
      </c>
      <c r="CP7" s="36">
        <v>61.28</v>
      </c>
      <c r="CQ7" s="36" t="s">
        <v>100</v>
      </c>
      <c r="CR7" s="36">
        <v>54.74</v>
      </c>
      <c r="CS7" s="36">
        <v>53.78</v>
      </c>
      <c r="CT7" s="36">
        <v>53.24</v>
      </c>
      <c r="CU7" s="36">
        <v>52.31</v>
      </c>
      <c r="CV7" s="36">
        <v>52.74</v>
      </c>
      <c r="CW7" s="36" t="s">
        <v>100</v>
      </c>
      <c r="CX7" s="36">
        <v>91.53</v>
      </c>
      <c r="CY7" s="36">
        <v>91.3</v>
      </c>
      <c r="CZ7" s="36">
        <v>92.87</v>
      </c>
      <c r="DA7" s="36">
        <v>93.58</v>
      </c>
      <c r="DB7" s="36" t="s">
        <v>100</v>
      </c>
      <c r="DC7" s="36">
        <v>83.88</v>
      </c>
      <c r="DD7" s="36">
        <v>84.06</v>
      </c>
      <c r="DE7" s="36">
        <v>84.07</v>
      </c>
      <c r="DF7" s="36">
        <v>84.32</v>
      </c>
      <c r="DG7" s="36">
        <v>84.5</v>
      </c>
      <c r="DH7" s="36" t="s">
        <v>100</v>
      </c>
      <c r="DI7" s="36">
        <v>2.34</v>
      </c>
      <c r="DJ7" s="36">
        <v>4.68</v>
      </c>
      <c r="DK7" s="36">
        <v>11.66</v>
      </c>
      <c r="DL7" s="36">
        <v>15.18</v>
      </c>
      <c r="DM7" s="36" t="s">
        <v>100</v>
      </c>
      <c r="DN7" s="36">
        <v>9</v>
      </c>
      <c r="DO7" s="36">
        <v>10.11</v>
      </c>
      <c r="DP7" s="36">
        <v>20.68</v>
      </c>
      <c r="DQ7" s="36">
        <v>22.41</v>
      </c>
      <c r="DR7" s="36">
        <v>21.94</v>
      </c>
      <c r="DS7" s="36" t="s">
        <v>100</v>
      </c>
      <c r="DT7" s="36">
        <v>1.18</v>
      </c>
      <c r="DU7" s="36">
        <v>1.18</v>
      </c>
      <c r="DV7" s="36">
        <v>1.18</v>
      </c>
      <c r="DW7" s="36">
        <v>0</v>
      </c>
      <c r="DX7" s="36" t="s">
        <v>100</v>
      </c>
      <c r="DY7" s="36">
        <v>0.09</v>
      </c>
      <c r="DZ7" s="36">
        <v>0.08</v>
      </c>
      <c r="EA7" s="36">
        <v>0.08</v>
      </c>
      <c r="EB7" s="36">
        <v>0</v>
      </c>
      <c r="EC7" s="36">
        <v>0</v>
      </c>
      <c r="ED7" s="36" t="s">
        <v>100</v>
      </c>
      <c r="EE7" s="36">
        <v>0</v>
      </c>
      <c r="EF7" s="36">
        <v>0</v>
      </c>
      <c r="EG7" s="36">
        <v>0</v>
      </c>
      <c r="EH7" s="36">
        <v>0</v>
      </c>
      <c r="EI7" s="36" t="s">
        <v>100</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dcterms:created xsi:type="dcterms:W3CDTF">2017-02-08T02:41:31Z</dcterms:created>
  <dcterms:modified xsi:type="dcterms:W3CDTF">2017-02-13T04:06:29Z</dcterms:modified>
  <cp:category/>
</cp:coreProperties>
</file>