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2063\Desktop\経営比較分析表　28.2.17　景山へ\"/>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<sst xmlns="http://schemas.openxmlformats.org/spreadsheetml/2006/main" count="221" uniqueCount="111">
  <si>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</si>
  <si>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</si>
  <si>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</si>
  <si>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</si>
  <si>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</si>
  <si>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</si>
  <si>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</si>
  <si>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</si>
  <si>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</si>
  <si>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</si>
  <si>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</si>
  <si>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</si>
  <si>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</si>
  <si>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</si>
  <si>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</si>
  <si>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</si>
  <si>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</si>
  <si>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</si>
  <si>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</si>
  <si>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</si>
  <si>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</si>
  <si>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</si>
  <si>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</si>
  <si>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</si>
  <si>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</si>
  <si>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</si>
  <si>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</si>
  <si>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</si>
  <si>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</si>
  <si>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</si>
  <si>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</si>
  <si>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</si>
  <si>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</si>
  <si>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</si>
  <si>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</si>
  <si>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</si>
  <si>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</si>
  <si>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</si>
  <si>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</si>
  <si>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</si>
  <si>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</si>
  <si>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</si>
  <si>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</si>
  <si>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</si>
  <si>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</si>
  <si>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</si>
  <si>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</si>
  <si>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</si>
  <si>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</si>
  <si>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</si>
  <si>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</si>
  <si>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</si>
  <si>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</si>
  <si>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</si>
  <si>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</si>
  <si>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</si>
  <si>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</si>
  <si>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</si>
  <si>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</si>
  <si>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</si>
  <si>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</si>
  <si>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</si>
  <si>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</si>
  <si>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</si>
  <si>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</si>
  <si>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</si>
  <si>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</si>
  <si>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</si>
  <si>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</si>
  <si>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</si>
  <si>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</si>
  <si>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</si>
  <si>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</si>
  <si>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</si>
  <si>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</si>
  <si>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</si>
  <si>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</si>
  <si>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</si>
  <si>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</si>
  <si>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</si>
  <si>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</si>
  <si>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</si>
  <si>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</si>
  <si>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</si>
  <si>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</si>
  <si>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</si>
  <si>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</si>
  <si>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</si>
  <si>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</si>
  <si>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</si>
  <si>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</si>
  <si>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</si>
  <si>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</si>
  <si>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</si>
  <si>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</si>
  <si>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</si>
  <si>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</si>
  <si>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</si>
  <si>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</si>
  <si>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</si>
  <si>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</si>
  <si>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</si>
  <si>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</si>
  <si>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</si>
  <si>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</si>
  <si>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</si>
  <si>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</si>
  <si>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</si>
  <si>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債費の償還のピークが過ぎ年々償還額が減少していく見込みである。しかし過疎、少子高齢化等により人口減少が進み下水道への加入人口の減少により年々使用料が減少していく。新規下水道加入者も計画通りには進まず大幅な使用料の増加には結ばない。
　維持管理については、経常経費は必要となるためますます経営的にはますます困難になっていく。</t>
    <rPh sb="3" eb="6">
      <t>コウサイヒ</t>
    </rPh>
    <rPh sb="7" eb="9">
      <t>ショウカン</t>
    </rPh>
    <rPh sb="14" eb="15">
      <t>ス</t>
    </rPh>
    <rPh sb="16" eb="18">
      <t>ネンネン</t>
    </rPh>
    <rPh sb="18" eb="20">
      <t>ショウカン</t>
    </rPh>
    <rPh sb="20" eb="21">
      <t>ガク</t>
    </rPh>
    <rPh sb="22" eb="24">
      <t>ゲンショウ</t>
    </rPh>
    <rPh sb="28" eb="30">
      <t>ミコ</t>
    </rPh>
    <rPh sb="38" eb="40">
      <t>カソ</t>
    </rPh>
    <rPh sb="41" eb="43">
      <t>ショウシ</t>
    </rPh>
    <rPh sb="43" eb="46">
      <t>コウレイカ</t>
    </rPh>
    <rPh sb="46" eb="47">
      <t>トウ</t>
    </rPh>
    <rPh sb="50" eb="52">
      <t>ジンコウ</t>
    </rPh>
    <rPh sb="52" eb="54">
      <t>ゲンショウ</t>
    </rPh>
    <rPh sb="55" eb="56">
      <t>スス</t>
    </rPh>
    <rPh sb="57" eb="59">
      <t>ゲスイ</t>
    </rPh>
    <rPh sb="59" eb="60">
      <t>ドウ</t>
    </rPh>
    <rPh sb="62" eb="64">
      <t>カニュウ</t>
    </rPh>
    <rPh sb="64" eb="66">
      <t>ジンコウ</t>
    </rPh>
    <rPh sb="67" eb="69">
      <t>ゲンショウ</t>
    </rPh>
    <rPh sb="72" eb="74">
      <t>ネンネン</t>
    </rPh>
    <rPh sb="74" eb="77">
      <t>シヨウリョウ</t>
    </rPh>
    <rPh sb="78" eb="80">
      <t>ゲンショウ</t>
    </rPh>
    <rPh sb="85" eb="87">
      <t>シンキ</t>
    </rPh>
    <rPh sb="87" eb="90">
      <t>ゲスイドウ</t>
    </rPh>
    <rPh sb="90" eb="92">
      <t>カニュウ</t>
    </rPh>
    <rPh sb="92" eb="93">
      <t>シャ</t>
    </rPh>
    <rPh sb="94" eb="96">
      <t>ケイカク</t>
    </rPh>
    <rPh sb="96" eb="97">
      <t>ドオ</t>
    </rPh>
    <rPh sb="100" eb="101">
      <t>スス</t>
    </rPh>
    <rPh sb="103" eb="105">
      <t>オオハバ</t>
    </rPh>
    <rPh sb="106" eb="109">
      <t>シヨウリョウ</t>
    </rPh>
    <rPh sb="110" eb="112">
      <t>ゾウカ</t>
    </rPh>
    <rPh sb="114" eb="115">
      <t>ムス</t>
    </rPh>
    <rPh sb="121" eb="123">
      <t>イジ</t>
    </rPh>
    <rPh sb="123" eb="125">
      <t>カンリ</t>
    </rPh>
    <rPh sb="131" eb="133">
      <t>ケイジョウ</t>
    </rPh>
    <rPh sb="133" eb="135">
      <t>ケイヒ</t>
    </rPh>
    <rPh sb="136" eb="138">
      <t>ヒツヨウ</t>
    </rPh>
    <rPh sb="147" eb="150">
      <t>ケイエイテキ</t>
    </rPh>
    <rPh sb="156" eb="158">
      <t>コンナン</t>
    </rPh>
    <phoneticPr fontId="4"/>
  </si>
  <si>
    <t>供用開始以来現在まで施設機能の確保のために維持管理作業の中で、各設備のメンテナンスが定期的に実施されている。
しかし劣化の進んでいる管渠の改善率は低く老朽化対策は進んでいない。定期的な改修を行い、施設の維持を適正に行っていく。</t>
    <rPh sb="0" eb="2">
      <t>キョウヨウ</t>
    </rPh>
    <rPh sb="2" eb="4">
      <t>カイシ</t>
    </rPh>
    <rPh sb="4" eb="6">
      <t>イライ</t>
    </rPh>
    <rPh sb="6" eb="8">
      <t>ゲンザイ</t>
    </rPh>
    <rPh sb="10" eb="12">
      <t>シセツ</t>
    </rPh>
    <rPh sb="12" eb="14">
      <t>キノウ</t>
    </rPh>
    <rPh sb="15" eb="17">
      <t>カクホ</t>
    </rPh>
    <rPh sb="21" eb="23">
      <t>イジ</t>
    </rPh>
    <rPh sb="23" eb="25">
      <t>カンリ</t>
    </rPh>
    <rPh sb="25" eb="27">
      <t>サギョウ</t>
    </rPh>
    <rPh sb="28" eb="29">
      <t>ナカ</t>
    </rPh>
    <rPh sb="31" eb="34">
      <t>カクセツビ</t>
    </rPh>
    <rPh sb="42" eb="45">
      <t>テイキテキ</t>
    </rPh>
    <rPh sb="46" eb="48">
      <t>ジッシ</t>
    </rPh>
    <rPh sb="58" eb="60">
      <t>レッカ</t>
    </rPh>
    <rPh sb="61" eb="62">
      <t>スス</t>
    </rPh>
    <rPh sb="66" eb="68">
      <t>カンキョ</t>
    </rPh>
    <rPh sb="69" eb="71">
      <t>カイゼン</t>
    </rPh>
    <rPh sb="71" eb="72">
      <t>リツ</t>
    </rPh>
    <rPh sb="73" eb="74">
      <t>ヒク</t>
    </rPh>
    <rPh sb="75" eb="78">
      <t>ロウキュウカ</t>
    </rPh>
    <rPh sb="78" eb="80">
      <t>タイサク</t>
    </rPh>
    <rPh sb="81" eb="82">
      <t>スス</t>
    </rPh>
    <rPh sb="88" eb="91">
      <t>テイキテキ</t>
    </rPh>
    <rPh sb="92" eb="94">
      <t>カイシュウ</t>
    </rPh>
    <rPh sb="95" eb="96">
      <t>オコナ</t>
    </rPh>
    <rPh sb="98" eb="100">
      <t>シセツ</t>
    </rPh>
    <rPh sb="101" eb="103">
      <t>イジ</t>
    </rPh>
    <rPh sb="104" eb="106">
      <t>テキセイ</t>
    </rPh>
    <rPh sb="107" eb="108">
      <t>オコナ</t>
    </rPh>
    <phoneticPr fontId="4"/>
  </si>
  <si>
    <t>現状の施設の計画的な維持管理を行い、設備・施設の機能低下、故障防止、事故を未然に防ぐことが長期的に不要な出費を防止することにつながる。農業集落排水使用料収入の増加が見込めない中、いかに効率的に農業集落排水事業経営が行えるかこれからも検証していく必要がある。</t>
    <rPh sb="0" eb="2">
      <t>ゲンジョウ</t>
    </rPh>
    <rPh sb="3" eb="5">
      <t>シセツ</t>
    </rPh>
    <rPh sb="6" eb="9">
      <t>ケイカクテキ</t>
    </rPh>
    <rPh sb="10" eb="12">
      <t>イジ</t>
    </rPh>
    <rPh sb="12" eb="14">
      <t>カンリ</t>
    </rPh>
    <rPh sb="15" eb="16">
      <t>オコナ</t>
    </rPh>
    <rPh sb="18" eb="20">
      <t>セツビ</t>
    </rPh>
    <rPh sb="21" eb="23">
      <t>シセツ</t>
    </rPh>
    <rPh sb="24" eb="26">
      <t>キノウ</t>
    </rPh>
    <rPh sb="26" eb="28">
      <t>テイカ</t>
    </rPh>
    <rPh sb="29" eb="31">
      <t>コショウ</t>
    </rPh>
    <rPh sb="31" eb="33">
      <t>ボウシ</t>
    </rPh>
    <rPh sb="34" eb="36">
      <t>ジコ</t>
    </rPh>
    <rPh sb="37" eb="39">
      <t>ミゼン</t>
    </rPh>
    <rPh sb="40" eb="41">
      <t>フセ</t>
    </rPh>
    <rPh sb="45" eb="48">
      <t>チョウキテキ</t>
    </rPh>
    <rPh sb="49" eb="51">
      <t>フヨウ</t>
    </rPh>
    <rPh sb="52" eb="54">
      <t>シュッピ</t>
    </rPh>
    <rPh sb="55" eb="57">
      <t>ボウシ</t>
    </rPh>
    <rPh sb="67" eb="69">
      <t>ノウギョウ</t>
    </rPh>
    <rPh sb="69" eb="71">
      <t>シュウラク</t>
    </rPh>
    <rPh sb="71" eb="73">
      <t>ハイスイ</t>
    </rPh>
    <rPh sb="92" eb="95">
      <t>コウリツテキ</t>
    </rPh>
    <rPh sb="104" eb="106">
      <t>ケイエイ</t>
    </rPh>
    <rPh sb="107" eb="108">
      <t>オコナ</t>
    </rPh>
    <rPh sb="116" eb="118">
      <t>ケンショウ</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</si>
</sst>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551608"/>
        <c:axId val="24155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241551608"/>
        <c:axId val="241551216"/>
      </c:lineChart>
      <c:dateAx>
        <c:axId val="241551608"/>
        <c:scaling>
          <c:orientation val="minMax"/>
        </c:scaling>
        <c:delete val="1"/>
        <c:axPos val="b"/>
        <c:numFmt formatCode="ge" sourceLinked="1"/>
        <c:majorTickMark val="none"/>
        <c:minorTickMark val="none"/>
        <c:tickLblPos val="none"/>
        <c:crossAx val="241551216"/>
        <c:crosses val="autoZero"/>
        <c:auto val="1"/>
        <c:lblOffset val="100"/>
        <c:baseTimeUnit val="years"/>
      </c:dateAx>
      <c:valAx>
        <c:axId val="24155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5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35.340000000000003</c:v>
                </c:pt>
                <c:pt idx="1">
                  <c:v>36.85</c:v>
                </c:pt>
                <c:pt idx="2">
                  <c:v>35.340000000000003</c:v>
                </c:pt>
                <c:pt idx="3">
                  <c:v>35.130000000000003</c:v>
                </c:pt>
                <c:pt idx="4">
                  <c:v>35.340000000000003</c:v>
                </c:pt>
              </c:numCache>
            </c:numRef>
          </c:val>
        </c:ser>
        <c:dLbls>
          <c:showLegendKey val="0"/>
          <c:showVal val="0"/>
          <c:showCatName val="0"/>
          <c:showSerName val="0"/>
          <c:showPercent val="0"/>
          <c:showBubbleSize val="0"/>
        </c:dLbls>
        <c:gapWidth val="150"/>
        <c:axId val="241487424"/>
        <c:axId val="24148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54.99</c:v>
                </c:pt>
                <c:pt idx="3">
                  <c:v>54.36</c:v>
                </c:pt>
                <c:pt idx="4">
                  <c:v>53.52</c:v>
                </c:pt>
              </c:numCache>
            </c:numRef>
          </c:val>
          <c:smooth val="0"/>
        </c:ser>
        <c:dLbls>
          <c:showLegendKey val="0"/>
          <c:showVal val="0"/>
          <c:showCatName val="0"/>
          <c:showSerName val="0"/>
          <c:showPercent val="0"/>
          <c:showBubbleSize val="0"/>
        </c:dLbls>
        <c:marker val="1"/>
        <c:smooth val="0"/>
        <c:axId val="241487424"/>
        <c:axId val="241487816"/>
      </c:lineChart>
      <c:dateAx>
        <c:axId val="241487424"/>
        <c:scaling>
          <c:orientation val="minMax"/>
        </c:scaling>
        <c:delete val="1"/>
        <c:axPos val="b"/>
        <c:numFmt formatCode="ge" sourceLinked="1"/>
        <c:majorTickMark val="none"/>
        <c:minorTickMark val="none"/>
        <c:tickLblPos val="none"/>
        <c:crossAx val="241487816"/>
        <c:crosses val="autoZero"/>
        <c:auto val="1"/>
        <c:lblOffset val="100"/>
        <c:baseTimeUnit val="years"/>
      </c:dateAx>
      <c:valAx>
        <c:axId val="24148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77.959999999999994</c:v>
                </c:pt>
                <c:pt idx="1">
                  <c:v>78.349999999999994</c:v>
                </c:pt>
                <c:pt idx="2">
                  <c:v>78.91</c:v>
                </c:pt>
                <c:pt idx="3">
                  <c:v>77.92</c:v>
                </c:pt>
                <c:pt idx="4">
                  <c:v>80.150000000000006</c:v>
                </c:pt>
              </c:numCache>
            </c:numRef>
          </c:val>
        </c:ser>
        <c:dLbls>
          <c:showLegendKey val="0"/>
          <c:showVal val="0"/>
          <c:showCatName val="0"/>
          <c:showSerName val="0"/>
          <c:showPercent val="0"/>
          <c:showBubbleSize val="0"/>
        </c:dLbls>
        <c:gapWidth val="150"/>
        <c:axId val="241488992"/>
        <c:axId val="24148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241488992"/>
        <c:axId val="241489384"/>
      </c:lineChart>
      <c:dateAx>
        <c:axId val="241488992"/>
        <c:scaling>
          <c:orientation val="minMax"/>
        </c:scaling>
        <c:delete val="1"/>
        <c:axPos val="b"/>
        <c:numFmt formatCode="ge" sourceLinked="1"/>
        <c:majorTickMark val="none"/>
        <c:minorTickMark val="none"/>
        <c:tickLblPos val="none"/>
        <c:crossAx val="241489384"/>
        <c:crosses val="autoZero"/>
        <c:auto val="1"/>
        <c:lblOffset val="100"/>
        <c:baseTimeUnit val="years"/>
      </c:dateAx>
      <c:valAx>
        <c:axId val="24148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83.2</c:v>
                </c:pt>
                <c:pt idx="1">
                  <c:v>78.19</c:v>
                </c:pt>
                <c:pt idx="2">
                  <c:v>80.599999999999994</c:v>
                </c:pt>
                <c:pt idx="3">
                  <c:v>84.08</c:v>
                </c:pt>
                <c:pt idx="4">
                  <c:v>85.63</c:v>
                </c:pt>
              </c:numCache>
            </c:numRef>
          </c:val>
        </c:ser>
        <c:dLbls>
          <c:showLegendKey val="0"/>
          <c:showVal val="0"/>
          <c:showCatName val="0"/>
          <c:showSerName val="0"/>
          <c:showPercent val="0"/>
          <c:showBubbleSize val="0"/>
        </c:dLbls>
        <c:gapWidth val="150"/>
        <c:axId val="241552000"/>
        <c:axId val="24155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52000"/>
        <c:axId val="241552392"/>
      </c:lineChart>
      <c:dateAx>
        <c:axId val="241552000"/>
        <c:scaling>
          <c:orientation val="minMax"/>
        </c:scaling>
        <c:delete val="1"/>
        <c:axPos val="b"/>
        <c:numFmt formatCode="ge" sourceLinked="1"/>
        <c:majorTickMark val="none"/>
        <c:minorTickMark val="none"/>
        <c:tickLblPos val="none"/>
        <c:crossAx val="241552392"/>
        <c:crosses val="autoZero"/>
        <c:auto val="1"/>
        <c:lblOffset val="100"/>
        <c:baseTimeUnit val="years"/>
      </c:dateAx>
      <c:valAx>
        <c:axId val="24155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53568"/>
        <c:axId val="24155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53568"/>
        <c:axId val="241553960"/>
      </c:lineChart>
      <c:dateAx>
        <c:axId val="241553568"/>
        <c:scaling>
          <c:orientation val="minMax"/>
        </c:scaling>
        <c:delete val="1"/>
        <c:axPos val="b"/>
        <c:numFmt formatCode="ge" sourceLinked="1"/>
        <c:majorTickMark val="none"/>
        <c:minorTickMark val="none"/>
        <c:tickLblPos val="none"/>
        <c:crossAx val="241553960"/>
        <c:crosses val="autoZero"/>
        <c:auto val="1"/>
        <c:lblOffset val="100"/>
        <c:baseTimeUnit val="years"/>
      </c:dateAx>
      <c:valAx>
        <c:axId val="24155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55136"/>
        <c:axId val="13609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55136"/>
        <c:axId val="136098168"/>
      </c:lineChart>
      <c:dateAx>
        <c:axId val="241555136"/>
        <c:scaling>
          <c:orientation val="minMax"/>
        </c:scaling>
        <c:delete val="1"/>
        <c:axPos val="b"/>
        <c:numFmt formatCode="ge" sourceLinked="1"/>
        <c:majorTickMark val="none"/>
        <c:minorTickMark val="none"/>
        <c:tickLblPos val="none"/>
        <c:crossAx val="136098168"/>
        <c:crosses val="autoZero"/>
        <c:auto val="1"/>
        <c:lblOffset val="100"/>
        <c:baseTimeUnit val="years"/>
      </c:dateAx>
      <c:valAx>
        <c:axId val="1360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099344"/>
        <c:axId val="13609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099344"/>
        <c:axId val="136099736"/>
      </c:lineChart>
      <c:dateAx>
        <c:axId val="136099344"/>
        <c:scaling>
          <c:orientation val="minMax"/>
        </c:scaling>
        <c:delete val="1"/>
        <c:axPos val="b"/>
        <c:numFmt formatCode="ge" sourceLinked="1"/>
        <c:majorTickMark val="none"/>
        <c:minorTickMark val="none"/>
        <c:tickLblPos val="none"/>
        <c:crossAx val="136099736"/>
        <c:crosses val="autoZero"/>
        <c:auto val="1"/>
        <c:lblOffset val="100"/>
        <c:baseTimeUnit val="years"/>
      </c:dateAx>
      <c:valAx>
        <c:axId val="13609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100912"/>
        <c:axId val="13610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100912"/>
        <c:axId val="136101304"/>
      </c:lineChart>
      <c:dateAx>
        <c:axId val="136100912"/>
        <c:scaling>
          <c:orientation val="minMax"/>
        </c:scaling>
        <c:delete val="1"/>
        <c:axPos val="b"/>
        <c:numFmt formatCode="ge" sourceLinked="1"/>
        <c:majorTickMark val="none"/>
        <c:minorTickMark val="none"/>
        <c:tickLblPos val="none"/>
        <c:crossAx val="136101304"/>
        <c:crosses val="autoZero"/>
        <c:auto val="1"/>
        <c:lblOffset val="100"/>
        <c:baseTimeUnit val="years"/>
      </c:dateAx>
      <c:valAx>
        <c:axId val="13610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0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1242.3499999999999</c:v>
                </c:pt>
                <c:pt idx="1">
                  <c:v>1122.28</c:v>
                </c:pt>
                <c:pt idx="2">
                  <c:v>1002.76</c:v>
                </c:pt>
                <c:pt idx="3">
                  <c:v>896.25</c:v>
                </c:pt>
                <c:pt idx="4">
                  <c:v>801.69</c:v>
                </c:pt>
              </c:numCache>
            </c:numRef>
          </c:val>
        </c:ser>
        <c:dLbls>
          <c:showLegendKey val="0"/>
          <c:showVal val="0"/>
          <c:showCatName val="0"/>
          <c:showSerName val="0"/>
          <c:showPercent val="0"/>
          <c:showBubbleSize val="0"/>
        </c:dLbls>
        <c:gapWidth val="150"/>
        <c:axId val="136102480"/>
        <c:axId val="13610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36102480"/>
        <c:axId val="136102872"/>
      </c:lineChart>
      <c:dateAx>
        <c:axId val="136102480"/>
        <c:scaling>
          <c:orientation val="minMax"/>
        </c:scaling>
        <c:delete val="1"/>
        <c:axPos val="b"/>
        <c:numFmt formatCode="ge" sourceLinked="1"/>
        <c:majorTickMark val="none"/>
        <c:minorTickMark val="none"/>
        <c:tickLblPos val="none"/>
        <c:crossAx val="136102872"/>
        <c:crosses val="autoZero"/>
        <c:auto val="1"/>
        <c:lblOffset val="100"/>
        <c:baseTimeUnit val="years"/>
      </c:dateAx>
      <c:valAx>
        <c:axId val="13610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0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50.33</c:v>
                </c:pt>
                <c:pt idx="1">
                  <c:v>46.9</c:v>
                </c:pt>
                <c:pt idx="2">
                  <c:v>49.92</c:v>
                </c:pt>
                <c:pt idx="3">
                  <c:v>37.56</c:v>
                </c:pt>
                <c:pt idx="4">
                  <c:v>59.32</c:v>
                </c:pt>
              </c:numCache>
            </c:numRef>
          </c:val>
        </c:ser>
        <c:dLbls>
          <c:showLegendKey val="0"/>
          <c:showVal val="0"/>
          <c:showCatName val="0"/>
          <c:showSerName val="0"/>
          <c:showPercent val="0"/>
          <c:showBubbleSize val="0"/>
        </c:dLbls>
        <c:gapWidth val="150"/>
        <c:axId val="136104048"/>
        <c:axId val="1361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36104048"/>
        <c:axId val="136104440"/>
      </c:lineChart>
      <c:dateAx>
        <c:axId val="136104048"/>
        <c:scaling>
          <c:orientation val="minMax"/>
        </c:scaling>
        <c:delete val="1"/>
        <c:axPos val="b"/>
        <c:numFmt formatCode="ge" sourceLinked="1"/>
        <c:majorTickMark val="none"/>
        <c:minorTickMark val="none"/>
        <c:tickLblPos val="none"/>
        <c:crossAx val="136104440"/>
        <c:crosses val="autoZero"/>
        <c:auto val="1"/>
        <c:lblOffset val="100"/>
        <c:baseTimeUnit val="years"/>
      </c:dateAx>
      <c:valAx>
        <c:axId val="1361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0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433.13</c:v>
                </c:pt>
                <c:pt idx="1">
                  <c:v>447.86</c:v>
                </c:pt>
                <c:pt idx="2">
                  <c:v>435.24</c:v>
                </c:pt>
                <c:pt idx="3">
                  <c:v>584.94000000000005</c:v>
                </c:pt>
                <c:pt idx="4">
                  <c:v>378.49</c:v>
                </c:pt>
              </c:numCache>
            </c:numRef>
          </c:val>
        </c:ser>
        <c:dLbls>
          <c:showLegendKey val="0"/>
          <c:showVal val="0"/>
          <c:showCatName val="0"/>
          <c:showSerName val="0"/>
          <c:showPercent val="0"/>
          <c:showBubbleSize val="0"/>
        </c:dLbls>
        <c:gapWidth val="150"/>
        <c:axId val="136105616"/>
        <c:axId val="24148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36105616"/>
        <c:axId val="241486248"/>
      </c:lineChart>
      <c:dateAx>
        <c:axId val="136105616"/>
        <c:scaling>
          <c:orientation val="minMax"/>
        </c:scaling>
        <c:delete val="1"/>
        <c:axPos val="b"/>
        <c:numFmt formatCode="ge" sourceLinked="1"/>
        <c:majorTickMark val="none"/>
        <c:minorTickMark val="none"/>
        <c:tickLblPos val="none"/>
        <c:crossAx val="241486248"/>
        <c:crosses val="autoZero"/>
        <c:auto val="1"/>
        <c:lblOffset val="100"/>
        <c:baseTimeUnit val="years"/>
      </c:dateAx>
      <c:valAx>
        <c:axId val="24148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0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日野町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3479</v>
      </c>
      <c r="AM8" s="64"/>
      <c r="AN8" s="64"/>
      <c r="AO8" s="64"/>
      <c r="AP8" s="64"/>
      <c r="AQ8" s="64"/>
      <c r="AR8" s="64"/>
      <c r="AS8" s="64"/>
      <c r="AT8" s="63">
        <f>データ!S6</f>
        <v>133.97999999999999</v>
      </c>
      <c r="AU8" s="63"/>
      <c r="AV8" s="63"/>
      <c r="AW8" s="63"/>
      <c r="AX8" s="63"/>
      <c r="AY8" s="63"/>
      <c r="AZ8" s="63"/>
      <c r="BA8" s="63"/>
      <c r="BB8" s="63">
        <f>データ!T6</f>
        <v>25.97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22.39</v>
      </c>
      <c r="Q10" s="63"/>
      <c r="R10" s="63"/>
      <c r="S10" s="63"/>
      <c r="T10" s="63"/>
      <c r="U10" s="63"/>
      <c r="V10" s="63"/>
      <c r="W10" s="63">
        <f>データ!P6</f>
        <v>100</v>
      </c>
      <c r="X10" s="63"/>
      <c r="Y10" s="63"/>
      <c r="Z10" s="63"/>
      <c r="AA10" s="63"/>
      <c r="AB10" s="63"/>
      <c r="AC10" s="63"/>
      <c r="AD10" s="64">
        <f>データ!Q6</f>
        <v>4050</v>
      </c>
      <c r="AE10" s="64"/>
      <c r="AF10" s="64"/>
      <c r="AG10" s="64"/>
      <c r="AH10" s="64"/>
      <c r="AI10" s="64"/>
      <c r="AJ10" s="64"/>
      <c r="AK10" s="2"/>
      <c r="AL10" s="64">
        <f>データ!U6</f>
        <v>776</v>
      </c>
      <c r="AM10" s="64"/>
      <c r="AN10" s="64"/>
      <c r="AO10" s="64"/>
      <c r="AP10" s="64"/>
      <c r="AQ10" s="64"/>
      <c r="AR10" s="64"/>
      <c r="AS10" s="64"/>
      <c r="AT10" s="63">
        <f>データ!V6</f>
        <v>0.67</v>
      </c>
      <c r="AU10" s="63"/>
      <c r="AV10" s="63"/>
      <c r="AW10" s="63"/>
      <c r="AX10" s="63"/>
      <c r="AY10" s="63"/>
      <c r="AZ10" s="63"/>
      <c r="BA10" s="63"/>
      <c r="BB10" s="63">
        <f>データ!W6</f>
        <v>1158.21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314021</v>
      </c>
      <c r="D6" s="31">
        <f t="shared" si="3"/>
        <v>47</v>
      </c>
      <c r="E6" s="31">
        <f t="shared" si="3"/>
        <v>17</v>
      </c>
      <c r="F6" s="31">
        <f t="shared" si="3"/>
        <v>5</v>
      </c>
      <c r="G6" s="31">
        <f t="shared" si="3"/>
        <v>0</v>
      </c>
      <c r="H6" s="31" t="str">
        <f t="shared" si="3"/>
        <v>鳥取県　日野町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22.39</v>
      </c>
      <c r="P6" s="32">
        <f t="shared" si="3"/>
        <v>100</v>
      </c>
      <c r="Q6" s="32">
        <f t="shared" si="3"/>
        <v>4050</v>
      </c>
      <c r="R6" s="32">
        <f t="shared" si="3"/>
        <v>3479</v>
      </c>
      <c r="S6" s="32">
        <f t="shared" si="3"/>
        <v>133.97999999999999</v>
      </c>
      <c r="T6" s="32">
        <f t="shared" si="3"/>
        <v>25.97</v>
      </c>
      <c r="U6" s="32">
        <f t="shared" si="3"/>
        <v>776</v>
      </c>
      <c r="V6" s="32">
        <f t="shared" si="3"/>
        <v>0.67</v>
      </c>
      <c r="W6" s="32">
        <f t="shared" si="3"/>
        <v>1158.21</v>
      </c>
      <c r="X6" s="33">
        <f>IF(X7="",NA(),X7)</f>
        <v>83.2</v>
      </c>
      <c r="Y6" s="33">
        <f t="shared" ref="Y6:AG6" si="4">IF(Y7="",NA(),Y7)</f>
        <v>78.19</v>
      </c>
      <c r="Z6" s="33">
        <f t="shared" si="4"/>
        <v>80.599999999999994</v>
      </c>
      <c r="AA6" s="33">
        <f t="shared" si="4"/>
        <v>84.08</v>
      </c>
      <c r="AB6" s="33">
        <f t="shared" si="4"/>
        <v>85.63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1242.3499999999999</v>
      </c>
      <c r="BF6" s="33">
        <f t="shared" ref="BF6:BN6" si="7">IF(BF7="",NA(),BF7)</f>
        <v>1122.28</v>
      </c>
      <c r="BG6" s="33">
        <f t="shared" si="7"/>
        <v>1002.76</v>
      </c>
      <c r="BH6" s="33">
        <f t="shared" si="7"/>
        <v>896.25</v>
      </c>
      <c r="BI6" s="33">
        <f t="shared" si="7"/>
        <v>801.69</v>
      </c>
      <c r="BJ6" s="33">
        <f t="shared" si="7"/>
        <v>1316.7</v>
      </c>
      <c r="BK6" s="33">
        <f t="shared" si="7"/>
        <v>1224.75</v>
      </c>
      <c r="BL6" s="33">
        <f t="shared" si="7"/>
        <v>1197.82</v>
      </c>
      <c r="BM6" s="33">
        <f t="shared" si="7"/>
        <v>1126.77</v>
      </c>
      <c r="BN6" s="33">
        <f t="shared" si="7"/>
        <v>1044.8</v>
      </c>
      <c r="BO6" s="32" t="str">
        <f>IF(BO7="","",IF(BO7="-","【-】","【"&amp;SUBSTITUTE(TEXT(BO7,"#,##0.00"),"-","△")&amp;"】"))</f>
        <v>【992.47】</v>
      </c>
      <c r="BP6" s="33">
        <f>IF(BP7="",NA(),BP7)</f>
        <v>50.33</v>
      </c>
      <c r="BQ6" s="33">
        <f t="shared" ref="BQ6:BY6" si="8">IF(BQ7="",NA(),BQ7)</f>
        <v>46.9</v>
      </c>
      <c r="BR6" s="33">
        <f t="shared" si="8"/>
        <v>49.92</v>
      </c>
      <c r="BS6" s="33">
        <f t="shared" si="8"/>
        <v>37.56</v>
      </c>
      <c r="BT6" s="33">
        <f t="shared" si="8"/>
        <v>59.32</v>
      </c>
      <c r="BU6" s="33">
        <f t="shared" si="8"/>
        <v>43.24</v>
      </c>
      <c r="BV6" s="33">
        <f t="shared" si="8"/>
        <v>42.13</v>
      </c>
      <c r="BW6" s="33">
        <f t="shared" si="8"/>
        <v>51.03</v>
      </c>
      <c r="BX6" s="33">
        <f t="shared" si="8"/>
        <v>50.9</v>
      </c>
      <c r="BY6" s="33">
        <f t="shared" si="8"/>
        <v>50.82</v>
      </c>
      <c r="BZ6" s="32" t="str">
        <f>IF(BZ7="","",IF(BZ7="-","【-】","【"&amp;SUBSTITUTE(TEXT(BZ7,"#,##0.00"),"-","△")&amp;"】"))</f>
        <v>【51.49】</v>
      </c>
      <c r="CA6" s="33">
        <f>IF(CA7="",NA(),CA7)</f>
        <v>433.13</v>
      </c>
      <c r="CB6" s="33">
        <f t="shared" ref="CB6:CJ6" si="9">IF(CB7="",NA(),CB7)</f>
        <v>447.86</v>
      </c>
      <c r="CC6" s="33">
        <f t="shared" si="9"/>
        <v>435.24</v>
      </c>
      <c r="CD6" s="33">
        <f t="shared" si="9"/>
        <v>584.94000000000005</v>
      </c>
      <c r="CE6" s="33">
        <f t="shared" si="9"/>
        <v>378.49</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35.340000000000003</v>
      </c>
      <c r="CM6" s="33">
        <f t="shared" ref="CM6:CU6" si="10">IF(CM7="",NA(),CM7)</f>
        <v>36.85</v>
      </c>
      <c r="CN6" s="33">
        <f t="shared" si="10"/>
        <v>35.340000000000003</v>
      </c>
      <c r="CO6" s="33">
        <f t="shared" si="10"/>
        <v>35.130000000000003</v>
      </c>
      <c r="CP6" s="33">
        <f t="shared" si="10"/>
        <v>35.340000000000003</v>
      </c>
      <c r="CQ6" s="33">
        <f t="shared" si="10"/>
        <v>44.78</v>
      </c>
      <c r="CR6" s="33">
        <f t="shared" si="10"/>
        <v>47.19</v>
      </c>
      <c r="CS6" s="33">
        <f t="shared" si="10"/>
        <v>54.99</v>
      </c>
      <c r="CT6" s="33">
        <f t="shared" si="10"/>
        <v>54.36</v>
      </c>
      <c r="CU6" s="33">
        <f t="shared" si="10"/>
        <v>53.52</v>
      </c>
      <c r="CV6" s="32" t="str">
        <f>IF(CV7="","",IF(CV7="-","【-】","【"&amp;SUBSTITUTE(TEXT(CV7,"#,##0.00"),"-","△")&amp;"】"))</f>
        <v>【53.65】</v>
      </c>
      <c r="CW6" s="33">
        <f>IF(CW7="",NA(),CW7)</f>
        <v>77.959999999999994</v>
      </c>
      <c r="CX6" s="33">
        <f t="shared" ref="CX6:DF6" si="11">IF(CX7="",NA(),CX7)</f>
        <v>78.349999999999994</v>
      </c>
      <c r="CY6" s="33">
        <f t="shared" si="11"/>
        <v>78.91</v>
      </c>
      <c r="CZ6" s="33">
        <f t="shared" si="11"/>
        <v>77.92</v>
      </c>
      <c r="DA6" s="33">
        <f t="shared" si="11"/>
        <v>80.150000000000006</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314021</v>
      </c>
      <c r="D7" s="35">
        <v>47</v>
      </c>
      <c r="E7" s="35">
        <v>17</v>
      </c>
      <c r="F7" s="35">
        <v>5</v>
      </c>
      <c r="G7" s="35">
        <v>0</v>
      </c>
      <c r="H7" s="35" t="s">
        <v>96</v>
      </c>
      <c r="I7" s="35" t="s">
        <v>97</v>
      </c>
      <c r="J7" s="35" t="s">
        <v>98</v>
      </c>
      <c r="K7" s="35" t="s">
        <v>99</v>
      </c>
      <c r="L7" s="35" t="s">
        <v>100</v>
      </c>
      <c r="M7" s="36" t="s">
        <v>101</v>
      </c>
      <c r="N7" s="36" t="s">
        <v>102</v>
      </c>
      <c r="O7" s="36">
        <v>22.39</v>
      </c>
      <c r="P7" s="36">
        <v>100</v>
      </c>
      <c r="Q7" s="36">
        <v>4050</v>
      </c>
      <c r="R7" s="36">
        <v>3479</v>
      </c>
      <c r="S7" s="36">
        <v>133.97999999999999</v>
      </c>
      <c r="T7" s="36">
        <v>25.97</v>
      </c>
      <c r="U7" s="36">
        <v>776</v>
      </c>
      <c r="V7" s="36">
        <v>0.67</v>
      </c>
      <c r="W7" s="36">
        <v>1158.21</v>
      </c>
      <c r="X7" s="36">
        <v>83.2</v>
      </c>
      <c r="Y7" s="36">
        <v>78.19</v>
      </c>
      <c r="Z7" s="36">
        <v>80.599999999999994</v>
      </c>
      <c r="AA7" s="36">
        <v>84.08</v>
      </c>
      <c r="AB7" s="36">
        <v>85.63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1242.3499999999999</v>
      </c>
      <c r="BF7" s="36">
        <v>1122.28</v>
      </c>
      <c r="BG7" s="36">
        <v>1002.76</v>
      </c>
      <c r="BH7" s="36">
        <v>896.25</v>
      </c>
      <c r="BI7" s="36">
        <v>801.69</v>
      </c>
      <c r="BJ7" s="36">
        <v>1316.7</v>
      </c>
      <c r="BK7" s="36">
        <v>1224.75</v>
      </c>
      <c r="BL7" s="36">
        <v>1197.82</v>
      </c>
      <c r="BM7" s="36">
        <v>1126.77</v>
      </c>
      <c r="BN7" s="36">
        <v>1044.8</v>
      </c>
      <c r="BO7" s="36">
        <v>992.47</v>
      </c>
      <c r="BP7" s="36">
        <v>50.33</v>
      </c>
      <c r="BQ7" s="36">
        <v>46.9</v>
      </c>
      <c r="BR7" s="36">
        <v>49.92</v>
      </c>
      <c r="BS7" s="36">
        <v>37.56</v>
      </c>
      <c r="BT7" s="36">
        <v>59.32</v>
      </c>
      <c r="BU7" s="36">
        <v>43.24</v>
      </c>
      <c r="BV7" s="36">
        <v>42.13</v>
      </c>
      <c r="BW7" s="36">
        <v>51.03</v>
      </c>
      <c r="BX7" s="36">
        <v>50.9</v>
      </c>
      <c r="BY7" s="36">
        <v>50.82</v>
      </c>
      <c r="BZ7" s="36">
        <v>51.49</v>
      </c>
      <c r="CA7" s="36">
        <v>433.13</v>
      </c>
      <c r="CB7" s="36">
        <v>447.86</v>
      </c>
      <c r="CC7" s="36">
        <v>435.24</v>
      </c>
      <c r="CD7" s="36">
        <v>584.94000000000005</v>
      </c>
      <c r="CE7" s="36">
        <v>378.49</v>
      </c>
      <c r="CF7" s="36">
        <v>338.76</v>
      </c>
      <c r="CG7" s="36">
        <v>348.41</v>
      </c>
      <c r="CH7" s="36">
        <v>289.60000000000002</v>
      </c>
      <c r="CI7" s="36">
        <v>293.27</v>
      </c>
      <c r="CJ7" s="36">
        <v>300.52</v>
      </c>
      <c r="CK7" s="36">
        <v>295.10000000000002</v>
      </c>
      <c r="CL7" s="36">
        <v>35.340000000000003</v>
      </c>
      <c r="CM7" s="36">
        <v>36.85</v>
      </c>
      <c r="CN7" s="36">
        <v>35.340000000000003</v>
      </c>
      <c r="CO7" s="36">
        <v>35.130000000000003</v>
      </c>
      <c r="CP7" s="36">
        <v>35.340000000000003</v>
      </c>
      <c r="CQ7" s="36">
        <v>44.78</v>
      </c>
      <c r="CR7" s="36">
        <v>47.19</v>
      </c>
      <c r="CS7" s="36">
        <v>54.99</v>
      </c>
      <c r="CT7" s="36">
        <v>54.36</v>
      </c>
      <c r="CU7" s="36">
        <v>53.52</v>
      </c>
      <c r="CV7" s="36">
        <v>53.65</v>
      </c>
      <c r="CW7" s="36">
        <v>77.959999999999994</v>
      </c>
      <c r="CX7" s="36">
        <v>78.349999999999994</v>
      </c>
      <c r="CY7" s="36">
        <v>78.91</v>
      </c>
      <c r="CZ7" s="36">
        <v>77.92</v>
      </c>
      <c r="DA7" s="36">
        <v>80.150000000000006</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2016-01-14T11:03:14Z</dcterms:created>
  <dcterms:modified xsi:type="dcterms:W3CDTF">2016-02-15T12:15:45Z</dcterms:modified>
  <cp:category/>
</cp:coreProperties>
</file>