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60 地域整備課\20 上下水道室\経営分析　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<sst xmlns="http://schemas.openxmlformats.org/spreadsheetml/2006/main" count="221" uniqueCount="111">
  <si>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</si>
  <si>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</si>
  <si>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</si>
  <si>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</si>
  <si>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</si>
  <si>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</si>
  <si>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</si>
  <si>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</si>
  <si>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</si>
  <si>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</si>
  <si>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</si>
  <si>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</si>
  <si>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</si>
  <si>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</si>
  <si>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</si>
  <si>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</si>
  <si>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</si>
  <si>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</si>
  <si>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</si>
  <si>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</si>
  <si>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</si>
  <si>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</si>
  <si>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</si>
  <si>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</si>
  <si>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</si>
  <si>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</si>
  <si>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</si>
  <si>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</si>
  <si>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</si>
  <si>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</si>
  <si>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</si>
  <si>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</si>
  <si>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</si>
  <si>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</si>
  <si>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</si>
  <si>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</si>
  <si>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</si>
  <si>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</si>
  <si>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</si>
  <si>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</si>
  <si>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</si>
  <si>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</si>
  <si>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</si>
  <si>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</si>
  <si>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</si>
  <si>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</si>
  <si>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</si>
  <si>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</si>
  <si>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</si>
  <si>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</si>
  <si>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</si>
  <si>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</si>
  <si>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</si>
  <si>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</si>
  <si>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</si>
  <si>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</si>
  <si>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</si>
  <si>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</si>
  <si>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</si>
  <si>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</si>
  <si>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</si>
  <si>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</si>
  <si>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</si>
  <si>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</si>
  <si>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</si>
  <si>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</si>
  <si>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</si>
  <si>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</si>
  <si>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</si>
  <si>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</si>
  <si>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</si>
  <si>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</si>
  <si>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</si>
  <si>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</si>
  <si>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</si>
  <si>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</si>
  <si>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</si>
  <si>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</si>
  <si>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</si>
  <si>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</si>
  <si>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</si>
  <si>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</si>
  <si>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</si>
  <si>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</si>
  <si>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</si>
  <si>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</si>
  <si>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</si>
  <si>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</si>
  <si>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</si>
  <si>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</si>
  <si>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</si>
  <si>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</si>
  <si>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</si>
  <si>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</si>
  <si>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</si>
  <si>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</si>
  <si>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</si>
  <si>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</si>
  <si>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</si>
  <si>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</si>
  <si>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</si>
  <si>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</si>
  <si>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</si>
  <si>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</si>
  <si>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</si>
  <si>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</si>
  <si>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</si>
  <si>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</si>
  <si>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⑤経費回収率も100%を下回っているため、農業集落排水事業単独では健全経営ができているとはいえない。ただ、全国平均、類似団体も同様の傾向を示しているので、全国的にこの傾向にあると捉えてもよい。④企業債残高対事業規模比率は、全国平均、類似団体を大きく上回っている。企業債への依存度は他団体と比較して高いものと判断される。平成22年度から徐々に減少しているので、今後より計画的な借入・返済を行いたい。⑦施設利用率は、全国平均、類似団体を若干下回っている。施設規模が過大でないか、稼働状況の確認が必要と思われる。⑧水洗化率は、全国平均、類似団体を上回っている。また平成24年度より上昇傾向となっているので、100%に近づけるよう今後も施設整備に努めたい。</t>
    <phoneticPr fontId="4"/>
  </si>
  <si>
    <t>③　類似団体平均を下回っている。
　農業集落排水事業の管渠については、法定耐用年数が経過するまで期間があるため、計画的な更新が必要な時期は未定である。</t>
    <phoneticPr fontId="4"/>
  </si>
  <si>
    <t>経営状況は農業集落排水事業単独では全国的に健全経営とはいえない状況である。本町は他団体と比較して特に企業債依存が高いものとなっているため、今後の資金管理が重要となる。その上で必要な資産更新を適正に行うことも必要であるため、今後より計画立てた事業運営が課題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</si>
</sst>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178240"/>
        <c:axId val="16348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5178240"/>
        <c:axId val="163482040"/>
      </c:lineChart>
      <c:dateAx>
        <c:axId val="125178240"/>
        <c:scaling>
          <c:orientation val="minMax"/>
        </c:scaling>
        <c:delete val="1"/>
        <c:axPos val="b"/>
        <c:numFmt formatCode="ge" sourceLinked="1"/>
        <c:majorTickMark val="none"/>
        <c:minorTickMark val="none"/>
        <c:tickLblPos val="none"/>
        <c:crossAx val="163482040"/>
        <c:crosses val="autoZero"/>
        <c:auto val="1"/>
        <c:lblOffset val="100"/>
        <c:baseTimeUnit val="years"/>
      </c:dateAx>
      <c:valAx>
        <c:axId val="1634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78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50.87</c:v>
                </c:pt>
                <c:pt idx="1">
                  <c:v>50.87</c:v>
                </c:pt>
                <c:pt idx="2">
                  <c:v>50.87</c:v>
                </c:pt>
                <c:pt idx="3">
                  <c:v>50.87</c:v>
                </c:pt>
                <c:pt idx="4">
                  <c:v>50.87</c:v>
                </c:pt>
              </c:numCache>
            </c:numRef>
          </c:val>
        </c:ser>
        <c:dLbls>
          <c:showLegendKey val="0"/>
          <c:showVal val="0"/>
          <c:showCatName val="0"/>
          <c:showSerName val="0"/>
          <c:showPercent val="0"/>
          <c:showBubbleSize val="0"/>
        </c:dLbls>
        <c:gapWidth val="150"/>
        <c:axId val="163919920"/>
        <c:axId val="16392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63919920"/>
        <c:axId val="163920312"/>
      </c:lineChart>
      <c:dateAx>
        <c:axId val="163919920"/>
        <c:scaling>
          <c:orientation val="minMax"/>
        </c:scaling>
        <c:delete val="1"/>
        <c:axPos val="b"/>
        <c:numFmt formatCode="ge" sourceLinked="1"/>
        <c:majorTickMark val="none"/>
        <c:minorTickMark val="none"/>
        <c:tickLblPos val="none"/>
        <c:crossAx val="163920312"/>
        <c:crosses val="autoZero"/>
        <c:auto val="1"/>
        <c:lblOffset val="100"/>
        <c:baseTimeUnit val="years"/>
      </c:dateAx>
      <c:valAx>
        <c:axId val="16392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1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85.84</c:v>
                </c:pt>
                <c:pt idx="1">
                  <c:v>85.18</c:v>
                </c:pt>
                <c:pt idx="2">
                  <c:v>84.06</c:v>
                </c:pt>
                <c:pt idx="3">
                  <c:v>86.68</c:v>
                </c:pt>
                <c:pt idx="4">
                  <c:v>87.94</c:v>
                </c:pt>
              </c:numCache>
            </c:numRef>
          </c:val>
        </c:ser>
        <c:dLbls>
          <c:showLegendKey val="0"/>
          <c:showVal val="0"/>
          <c:showCatName val="0"/>
          <c:showSerName val="0"/>
          <c:showPercent val="0"/>
          <c:showBubbleSize val="0"/>
        </c:dLbls>
        <c:gapWidth val="150"/>
        <c:axId val="163961392"/>
        <c:axId val="16396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63961392"/>
        <c:axId val="163961784"/>
      </c:lineChart>
      <c:dateAx>
        <c:axId val="163961392"/>
        <c:scaling>
          <c:orientation val="minMax"/>
        </c:scaling>
        <c:delete val="1"/>
        <c:axPos val="b"/>
        <c:numFmt formatCode="ge" sourceLinked="1"/>
        <c:majorTickMark val="none"/>
        <c:minorTickMark val="none"/>
        <c:tickLblPos val="none"/>
        <c:crossAx val="163961784"/>
        <c:crosses val="autoZero"/>
        <c:auto val="1"/>
        <c:lblOffset val="100"/>
        <c:baseTimeUnit val="years"/>
      </c:dateAx>
      <c:valAx>
        <c:axId val="1639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6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34.93</c:v>
                </c:pt>
                <c:pt idx="1">
                  <c:v>83.43</c:v>
                </c:pt>
                <c:pt idx="2">
                  <c:v>83.63</c:v>
                </c:pt>
                <c:pt idx="3">
                  <c:v>80.37</c:v>
                </c:pt>
                <c:pt idx="4">
                  <c:v>86.2</c:v>
                </c:pt>
              </c:numCache>
            </c:numRef>
          </c:val>
        </c:ser>
        <c:dLbls>
          <c:showLegendKey val="0"/>
          <c:showVal val="0"/>
          <c:showCatName val="0"/>
          <c:showSerName val="0"/>
          <c:showPercent val="0"/>
          <c:showBubbleSize val="0"/>
        </c:dLbls>
        <c:gapWidth val="150"/>
        <c:axId val="163777712"/>
        <c:axId val="16377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777712"/>
        <c:axId val="163772056"/>
      </c:lineChart>
      <c:dateAx>
        <c:axId val="163777712"/>
        <c:scaling>
          <c:orientation val="minMax"/>
        </c:scaling>
        <c:delete val="1"/>
        <c:axPos val="b"/>
        <c:numFmt formatCode="ge" sourceLinked="1"/>
        <c:majorTickMark val="none"/>
        <c:minorTickMark val="none"/>
        <c:tickLblPos val="none"/>
        <c:crossAx val="163772056"/>
        <c:crosses val="autoZero"/>
        <c:auto val="1"/>
        <c:lblOffset val="100"/>
        <c:baseTimeUnit val="years"/>
      </c:dateAx>
      <c:valAx>
        <c:axId val="16377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71576"/>
        <c:axId val="16407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71576"/>
        <c:axId val="164071960"/>
      </c:lineChart>
      <c:dateAx>
        <c:axId val="164071576"/>
        <c:scaling>
          <c:orientation val="minMax"/>
        </c:scaling>
        <c:delete val="1"/>
        <c:axPos val="b"/>
        <c:numFmt formatCode="ge" sourceLinked="1"/>
        <c:majorTickMark val="none"/>
        <c:minorTickMark val="none"/>
        <c:tickLblPos val="none"/>
        <c:crossAx val="164071960"/>
        <c:crosses val="autoZero"/>
        <c:auto val="1"/>
        <c:lblOffset val="100"/>
        <c:baseTimeUnit val="years"/>
      </c:dateAx>
      <c:valAx>
        <c:axId val="1640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723496"/>
        <c:axId val="1627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723496"/>
        <c:axId val="162723888"/>
      </c:lineChart>
      <c:dateAx>
        <c:axId val="162723496"/>
        <c:scaling>
          <c:orientation val="minMax"/>
        </c:scaling>
        <c:delete val="1"/>
        <c:axPos val="b"/>
        <c:numFmt formatCode="ge" sourceLinked="1"/>
        <c:majorTickMark val="none"/>
        <c:minorTickMark val="none"/>
        <c:tickLblPos val="none"/>
        <c:crossAx val="162723888"/>
        <c:crosses val="autoZero"/>
        <c:auto val="1"/>
        <c:lblOffset val="100"/>
        <c:baseTimeUnit val="years"/>
      </c:dateAx>
      <c:valAx>
        <c:axId val="1627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19160"/>
        <c:axId val="1642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19160"/>
        <c:axId val="164219552"/>
      </c:lineChart>
      <c:dateAx>
        <c:axId val="164219160"/>
        <c:scaling>
          <c:orientation val="minMax"/>
        </c:scaling>
        <c:delete val="1"/>
        <c:axPos val="b"/>
        <c:numFmt formatCode="ge" sourceLinked="1"/>
        <c:majorTickMark val="none"/>
        <c:minorTickMark val="none"/>
        <c:tickLblPos val="none"/>
        <c:crossAx val="164219552"/>
        <c:crosses val="autoZero"/>
        <c:auto val="1"/>
        <c:lblOffset val="100"/>
        <c:baseTimeUnit val="years"/>
      </c:dateAx>
      <c:valAx>
        <c:axId val="1642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20728"/>
        <c:axId val="1642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20728"/>
        <c:axId val="164221120"/>
      </c:lineChart>
      <c:dateAx>
        <c:axId val="164220728"/>
        <c:scaling>
          <c:orientation val="minMax"/>
        </c:scaling>
        <c:delete val="1"/>
        <c:axPos val="b"/>
        <c:numFmt formatCode="ge" sourceLinked="1"/>
        <c:majorTickMark val="none"/>
        <c:minorTickMark val="none"/>
        <c:tickLblPos val="none"/>
        <c:crossAx val="164221120"/>
        <c:crosses val="autoZero"/>
        <c:auto val="1"/>
        <c:lblOffset val="100"/>
        <c:baseTimeUnit val="years"/>
      </c:dateAx>
      <c:valAx>
        <c:axId val="1642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3466.69</c:v>
                </c:pt>
                <c:pt idx="1">
                  <c:v>3209.7</c:v>
                </c:pt>
                <c:pt idx="2">
                  <c:v>2997.23</c:v>
                </c:pt>
                <c:pt idx="3">
                  <c:v>2791.31</c:v>
                </c:pt>
                <c:pt idx="4">
                  <c:v>2542.4499999999998</c:v>
                </c:pt>
              </c:numCache>
            </c:numRef>
          </c:val>
        </c:ser>
        <c:dLbls>
          <c:showLegendKey val="0"/>
          <c:showVal val="0"/>
          <c:showCatName val="0"/>
          <c:showSerName val="0"/>
          <c:showPercent val="0"/>
          <c:showBubbleSize val="0"/>
        </c:dLbls>
        <c:gapWidth val="150"/>
        <c:axId val="164218768"/>
        <c:axId val="1642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64218768"/>
        <c:axId val="164218376"/>
      </c:lineChart>
      <c:dateAx>
        <c:axId val="164218768"/>
        <c:scaling>
          <c:orientation val="minMax"/>
        </c:scaling>
        <c:delete val="1"/>
        <c:axPos val="b"/>
        <c:numFmt formatCode="ge" sourceLinked="1"/>
        <c:majorTickMark val="none"/>
        <c:minorTickMark val="none"/>
        <c:tickLblPos val="none"/>
        <c:crossAx val="164218376"/>
        <c:crosses val="autoZero"/>
        <c:auto val="1"/>
        <c:lblOffset val="100"/>
        <c:baseTimeUnit val="years"/>
      </c:dateAx>
      <c:valAx>
        <c:axId val="1642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52.63</c:v>
                </c:pt>
                <c:pt idx="1">
                  <c:v>51.05</c:v>
                </c:pt>
                <c:pt idx="2">
                  <c:v>56.79</c:v>
                </c:pt>
                <c:pt idx="3">
                  <c:v>55.43</c:v>
                </c:pt>
                <c:pt idx="4">
                  <c:v>57.68</c:v>
                </c:pt>
              </c:numCache>
            </c:numRef>
          </c:val>
        </c:ser>
        <c:dLbls>
          <c:showLegendKey val="0"/>
          <c:showVal val="0"/>
          <c:showCatName val="0"/>
          <c:showSerName val="0"/>
          <c:showPercent val="0"/>
          <c:showBubbleSize val="0"/>
        </c:dLbls>
        <c:gapWidth val="150"/>
        <c:axId val="162725064"/>
        <c:axId val="16391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62725064"/>
        <c:axId val="163917176"/>
      </c:lineChart>
      <c:dateAx>
        <c:axId val="162725064"/>
        <c:scaling>
          <c:orientation val="minMax"/>
        </c:scaling>
        <c:delete val="1"/>
        <c:axPos val="b"/>
        <c:numFmt formatCode="ge" sourceLinked="1"/>
        <c:majorTickMark val="none"/>
        <c:minorTickMark val="none"/>
        <c:tickLblPos val="none"/>
        <c:crossAx val="163917176"/>
        <c:crosses val="autoZero"/>
        <c:auto val="1"/>
        <c:lblOffset val="100"/>
        <c:baseTimeUnit val="years"/>
      </c:dateAx>
      <c:valAx>
        <c:axId val="16391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314.83</c:v>
                </c:pt>
                <c:pt idx="1">
                  <c:v>337.82</c:v>
                </c:pt>
                <c:pt idx="2">
                  <c:v>311.17</c:v>
                </c:pt>
                <c:pt idx="3">
                  <c:v>309.77999999999997</c:v>
                </c:pt>
                <c:pt idx="4">
                  <c:v>331.16</c:v>
                </c:pt>
              </c:numCache>
            </c:numRef>
          </c:val>
        </c:ser>
        <c:dLbls>
          <c:showLegendKey val="0"/>
          <c:showVal val="0"/>
          <c:showCatName val="0"/>
          <c:showSerName val="0"/>
          <c:showPercent val="0"/>
          <c:showBubbleSize val="0"/>
        </c:dLbls>
        <c:gapWidth val="150"/>
        <c:axId val="163918352"/>
        <c:axId val="16391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63918352"/>
        <c:axId val="163918744"/>
      </c:lineChart>
      <c:dateAx>
        <c:axId val="163918352"/>
        <c:scaling>
          <c:orientation val="minMax"/>
        </c:scaling>
        <c:delete val="1"/>
        <c:axPos val="b"/>
        <c:numFmt formatCode="ge" sourceLinked="1"/>
        <c:majorTickMark val="none"/>
        <c:minorTickMark val="none"/>
        <c:tickLblPos val="none"/>
        <c:crossAx val="163918744"/>
        <c:crosses val="autoZero"/>
        <c:auto val="1"/>
        <c:lblOffset val="100"/>
        <c:baseTimeUnit val="years"/>
      </c:dateAx>
      <c:valAx>
        <c:axId val="1639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6" zoomScale="75" zoomScaleNormal="75" workbookViewId="0">
      <selection activeCell="CJ67" sqref="CJ67:CJ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伯耆町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11384</v>
      </c>
      <c r="AM8" s="64"/>
      <c r="AN8" s="64"/>
      <c r="AO8" s="64"/>
      <c r="AP8" s="64"/>
      <c r="AQ8" s="64"/>
      <c r="AR8" s="64"/>
      <c r="AS8" s="64"/>
      <c r="AT8" s="63">
        <f>データ!S6</f>
        <v>139.44</v>
      </c>
      <c r="AU8" s="63"/>
      <c r="AV8" s="63"/>
      <c r="AW8" s="63"/>
      <c r="AX8" s="63"/>
      <c r="AY8" s="63"/>
      <c r="AZ8" s="63"/>
      <c r="BA8" s="63"/>
      <c r="BB8" s="63">
        <f>データ!T6</f>
        <v>81.64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45.18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5150</v>
      </c>
      <c r="AM10" s="64"/>
      <c r="AN10" s="64"/>
      <c r="AO10" s="64"/>
      <c r="AP10" s="64"/>
      <c r="AQ10" s="64"/>
      <c r="AR10" s="64"/>
      <c r="AS10" s="64"/>
      <c r="AT10" s="63">
        <f>データ!V6</f>
        <v>7.77</v>
      </c>
      <c r="AU10" s="63"/>
      <c r="AV10" s="63"/>
      <c r="AW10" s="63"/>
      <c r="AX10" s="63"/>
      <c r="AY10" s="63"/>
      <c r="AZ10" s="63"/>
      <c r="BA10" s="63"/>
      <c r="BB10" s="63">
        <f>データ!W6</f>
        <v>662.81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313904</v>
      </c>
      <c r="D6" s="31">
        <f t="shared" si="3"/>
        <v>47</v>
      </c>
      <c r="E6" s="31">
        <f t="shared" si="3"/>
        <v>17</v>
      </c>
      <c r="F6" s="31">
        <f t="shared" si="3"/>
        <v>5</v>
      </c>
      <c r="G6" s="31">
        <f t="shared" si="3"/>
        <v>0</v>
      </c>
      <c r="H6" s="31" t="str">
        <f t="shared" si="3"/>
        <v>鳥取県　伯耆町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45.18</v>
      </c>
      <c r="P6" s="32">
        <f t="shared" si="3"/>
        <v>100</v>
      </c>
      <c r="Q6" s="32">
        <f t="shared" si="3"/>
        <v>3888</v>
      </c>
      <c r="R6" s="32">
        <f t="shared" si="3"/>
        <v>11384</v>
      </c>
      <c r="S6" s="32">
        <f t="shared" si="3"/>
        <v>139.44</v>
      </c>
      <c r="T6" s="32">
        <f t="shared" si="3"/>
        <v>81.64</v>
      </c>
      <c r="U6" s="32">
        <f t="shared" si="3"/>
        <v>5150</v>
      </c>
      <c r="V6" s="32">
        <f t="shared" si="3"/>
        <v>7.77</v>
      </c>
      <c r="W6" s="32">
        <f t="shared" si="3"/>
        <v>662.81</v>
      </c>
      <c r="X6" s="33">
        <f>IF(X7="",NA(),X7)</f>
        <v>34.93</v>
      </c>
      <c r="Y6" s="33">
        <f t="shared" ref="Y6:AG6" si="4">IF(Y7="",NA(),Y7)</f>
        <v>83.43</v>
      </c>
      <c r="Z6" s="33">
        <f t="shared" si="4"/>
        <v>83.63</v>
      </c>
      <c r="AA6" s="33">
        <f t="shared" si="4"/>
        <v>80.37</v>
      </c>
      <c r="AB6" s="33">
        <f t="shared" si="4"/>
        <v>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3466.69</v>
      </c>
      <c r="BF6" s="33">
        <f t="shared" ref="BF6:BN6" si="7">IF(BF7="",NA(),BF7)</f>
        <v>3209.7</v>
      </c>
      <c r="BG6" s="33">
        <f t="shared" si="7"/>
        <v>2997.23</v>
      </c>
      <c r="BH6" s="33">
        <f t="shared" si="7"/>
        <v>2791.31</v>
      </c>
      <c r="BI6" s="33">
        <f t="shared" si="7"/>
        <v>2542.4499999999998</v>
      </c>
      <c r="BJ6" s="33">
        <f t="shared" si="7"/>
        <v>1267.26</v>
      </c>
      <c r="BK6" s="33">
        <f t="shared" si="7"/>
        <v>1239.2</v>
      </c>
      <c r="BL6" s="33">
        <f t="shared" si="7"/>
        <v>1197.82</v>
      </c>
      <c r="BM6" s="33">
        <f t="shared" si="7"/>
        <v>1126.77</v>
      </c>
      <c r="BN6" s="33">
        <f t="shared" si="7"/>
        <v>1044.8</v>
      </c>
      <c r="BO6" s="32" t="str">
        <f>IF(BO7="","",IF(BO7="-","【-】","【"&amp;SUBSTITUTE(TEXT(BO7,"#,##0.00"),"-","△")&amp;"】"))</f>
        <v>【992.47】</v>
      </c>
      <c r="BP6" s="33">
        <f>IF(BP7="",NA(),BP7)</f>
        <v>52.63</v>
      </c>
      <c r="BQ6" s="33">
        <f t="shared" ref="BQ6:BY6" si="8">IF(BQ7="",NA(),BQ7)</f>
        <v>51.05</v>
      </c>
      <c r="BR6" s="33">
        <f t="shared" si="8"/>
        <v>56.79</v>
      </c>
      <c r="BS6" s="33">
        <f t="shared" si="8"/>
        <v>55.43</v>
      </c>
      <c r="BT6" s="33">
        <f t="shared" si="8"/>
        <v>57.68</v>
      </c>
      <c r="BU6" s="33">
        <f t="shared" si="8"/>
        <v>53.42</v>
      </c>
      <c r="BV6" s="33">
        <f t="shared" si="8"/>
        <v>51.56</v>
      </c>
      <c r="BW6" s="33">
        <f t="shared" si="8"/>
        <v>51.03</v>
      </c>
      <c r="BX6" s="33">
        <f t="shared" si="8"/>
        <v>50.9</v>
      </c>
      <c r="BY6" s="33">
        <f t="shared" si="8"/>
        <v>50.82</v>
      </c>
      <c r="BZ6" s="32" t="str">
        <f>IF(BZ7="","",IF(BZ7="-","【-】","【"&amp;SUBSTITUTE(TEXT(BZ7,"#,##0.00"),"-","△")&amp;"】"))</f>
        <v>【51.49】</v>
      </c>
      <c r="CA6" s="33">
        <f>IF(CA7="",NA(),CA7)</f>
        <v>314.83</v>
      </c>
      <c r="CB6" s="33">
        <f t="shared" ref="CB6:CJ6" si="9">IF(CB7="",NA(),CB7)</f>
        <v>337.82</v>
      </c>
      <c r="CC6" s="33">
        <f t="shared" si="9"/>
        <v>311.17</v>
      </c>
      <c r="CD6" s="33">
        <f t="shared" si="9"/>
        <v>309.77999999999997</v>
      </c>
      <c r="CE6" s="33">
        <f t="shared" si="9"/>
        <v>331.16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50.87</v>
      </c>
      <c r="CM6" s="33">
        <f t="shared" ref="CM6:CU6" si="10">IF(CM7="",NA(),CM7)</f>
        <v>50.87</v>
      </c>
      <c r="CN6" s="33">
        <f t="shared" si="10"/>
        <v>50.87</v>
      </c>
      <c r="CO6" s="33">
        <f t="shared" si="10"/>
        <v>50.87</v>
      </c>
      <c r="CP6" s="33">
        <f t="shared" si="10"/>
        <v>50.87</v>
      </c>
      <c r="CQ6" s="33">
        <f t="shared" si="10"/>
        <v>54.23</v>
      </c>
      <c r="CR6" s="33">
        <f t="shared" si="10"/>
        <v>55.2</v>
      </c>
      <c r="CS6" s="33">
        <f t="shared" si="10"/>
        <v>54.74</v>
      </c>
      <c r="CT6" s="33">
        <f t="shared" si="10"/>
        <v>53.78</v>
      </c>
      <c r="CU6" s="33">
        <f t="shared" si="10"/>
        <v>53.24</v>
      </c>
      <c r="CV6" s="32" t="str">
        <f>IF(CV7="","",IF(CV7="-","【-】","【"&amp;SUBSTITUTE(TEXT(CV7,"#,##0.00"),"-","△")&amp;"】"))</f>
        <v>【53.32】</v>
      </c>
      <c r="CW6" s="33">
        <f>IF(CW7="",NA(),CW7)</f>
        <v>85.84</v>
      </c>
      <c r="CX6" s="33">
        <f t="shared" ref="CX6:DF6" si="11">IF(CX7="",NA(),CX7)</f>
        <v>85.18</v>
      </c>
      <c r="CY6" s="33">
        <f t="shared" si="11"/>
        <v>84.06</v>
      </c>
      <c r="CZ6" s="33">
        <f t="shared" si="11"/>
        <v>86.68</v>
      </c>
      <c r="DA6" s="33">
        <f t="shared" si="11"/>
        <v>87.94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313904</v>
      </c>
      <c r="D7" s="35">
        <v>47</v>
      </c>
      <c r="E7" s="35">
        <v>17</v>
      </c>
      <c r="F7" s="35">
        <v>5</v>
      </c>
      <c r="G7" s="35">
        <v>0</v>
      </c>
      <c r="H7" s="35" t="s">
        <v>96</v>
      </c>
      <c r="I7" s="35" t="s">
        <v>97</v>
      </c>
      <c r="J7" s="35" t="s">
        <v>98</v>
      </c>
      <c r="K7" s="35" t="s">
        <v>99</v>
      </c>
      <c r="L7" s="35" t="s">
        <v>100</v>
      </c>
      <c r="M7" s="36" t="s">
        <v>101</v>
      </c>
      <c r="N7" s="36" t="s">
        <v>102</v>
      </c>
      <c r="O7" s="36">
        <v>45.18</v>
      </c>
      <c r="P7" s="36">
        <v>100</v>
      </c>
      <c r="Q7" s="36">
        <v>3888</v>
      </c>
      <c r="R7" s="36">
        <v>11384</v>
      </c>
      <c r="S7" s="36">
        <v>139.44</v>
      </c>
      <c r="T7" s="36">
        <v>81.64</v>
      </c>
      <c r="U7" s="36">
        <v>5150</v>
      </c>
      <c r="V7" s="36">
        <v>7.77</v>
      </c>
      <c r="W7" s="36">
        <v>662.81</v>
      </c>
      <c r="X7" s="36">
        <v>34.93</v>
      </c>
      <c r="Y7" s="36">
        <v>83.43</v>
      </c>
      <c r="Z7" s="36">
        <v>83.63</v>
      </c>
      <c r="AA7" s="36">
        <v>80.37</v>
      </c>
      <c r="AB7" s="36">
        <v>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3466.69</v>
      </c>
      <c r="BF7" s="36">
        <v>3209.7</v>
      </c>
      <c r="BG7" s="36">
        <v>2997.23</v>
      </c>
      <c r="BH7" s="36">
        <v>2791.31</v>
      </c>
      <c r="BI7" s="36">
        <v>2542.4499999999998</v>
      </c>
      <c r="BJ7" s="36">
        <v>1267.26</v>
      </c>
      <c r="BK7" s="36">
        <v>1239.2</v>
      </c>
      <c r="BL7" s="36">
        <v>1197.82</v>
      </c>
      <c r="BM7" s="36">
        <v>1126.77</v>
      </c>
      <c r="BN7" s="36">
        <v>1044.8</v>
      </c>
      <c r="BO7" s="36">
        <v>992.47</v>
      </c>
      <c r="BP7" s="36">
        <v>52.63</v>
      </c>
      <c r="BQ7" s="36">
        <v>51.05</v>
      </c>
      <c r="BR7" s="36">
        <v>56.79</v>
      </c>
      <c r="BS7" s="36">
        <v>55.43</v>
      </c>
      <c r="BT7" s="36">
        <v>57.68</v>
      </c>
      <c r="BU7" s="36">
        <v>53.42</v>
      </c>
      <c r="BV7" s="36">
        <v>51.56</v>
      </c>
      <c r="BW7" s="36">
        <v>51.03</v>
      </c>
      <c r="BX7" s="36">
        <v>50.9</v>
      </c>
      <c r="BY7" s="36">
        <v>50.82</v>
      </c>
      <c r="BZ7" s="36">
        <v>51.49</v>
      </c>
      <c r="CA7" s="36">
        <v>314.83</v>
      </c>
      <c r="CB7" s="36">
        <v>337.82</v>
      </c>
      <c r="CC7" s="36">
        <v>311.17</v>
      </c>
      <c r="CD7" s="36">
        <v>309.77999999999997</v>
      </c>
      <c r="CE7" s="36">
        <v>331.16</v>
      </c>
      <c r="CF7" s="36">
        <v>269.12</v>
      </c>
      <c r="CG7" s="36">
        <v>283.26</v>
      </c>
      <c r="CH7" s="36">
        <v>289.60000000000002</v>
      </c>
      <c r="CI7" s="36">
        <v>293.27</v>
      </c>
      <c r="CJ7" s="36">
        <v>300.52</v>
      </c>
      <c r="CK7" s="36">
        <v>295.10000000000002</v>
      </c>
      <c r="CL7" s="36">
        <v>50.87</v>
      </c>
      <c r="CM7" s="36">
        <v>50.87</v>
      </c>
      <c r="CN7" s="36">
        <v>50.87</v>
      </c>
      <c r="CO7" s="36">
        <v>50.87</v>
      </c>
      <c r="CP7" s="36">
        <v>50.87</v>
      </c>
      <c r="CQ7" s="36">
        <v>54.23</v>
      </c>
      <c r="CR7" s="36">
        <v>55.2</v>
      </c>
      <c r="CS7" s="36">
        <v>54.74</v>
      </c>
      <c r="CT7" s="36">
        <v>53.78</v>
      </c>
      <c r="CU7" s="36">
        <v>53.24</v>
      </c>
      <c r="CV7" s="36">
        <v>53.32</v>
      </c>
      <c r="CW7" s="36">
        <v>85.84</v>
      </c>
      <c r="CX7" s="36">
        <v>85.18</v>
      </c>
      <c r="CY7" s="36">
        <v>84.06</v>
      </c>
      <c r="CZ7" s="36">
        <v>86.68</v>
      </c>
      <c r="DA7" s="36">
        <v>87.94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2016-02-16T09:02:00Z</cp:lastPrinted>
  <dcterms:created xsi:type="dcterms:W3CDTF">2016-02-03T09:16:14Z</dcterms:created>
  <dcterms:modified xsi:type="dcterms:W3CDTF">2016-02-16T09:02:03Z</dcterms:modified>
  <cp:category/>
</cp:coreProperties>
</file>