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60 地域整備課\20 上下水道室\経営分析　提出用\"/>
    </mc:Choice>
  </mc:AlternateContent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<sst xmlns="http://schemas.openxmlformats.org/spreadsheetml/2006/main" count="221" uniqueCount="111">
  <si>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</si>
  <si>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</si>
  <si>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</si>
  <si>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</si>
  <si>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</si>
  <si>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</si>
  <si>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</si>
  <si>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</si>
  <si>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</si>
  <si>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</si>
  <si>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</si>
  <si>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</si>
  <si>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</si>
  <si>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</si>
  <si>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</si>
  <si>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</si>
  <si>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</si>
  <si>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</si>
  <si>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</si>
  <si>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</si>
  <si>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</si>
  <si>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</si>
  <si>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</si>
  <si>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</si>
  <si>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</si>
  <si>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</si>
  <si>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</si>
  <si>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</si>
  <si>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</si>
  <si>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</si>
  <si>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</si>
  <si>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</si>
  <si>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</si>
  <si>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</si>
  <si>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</si>
  <si>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</si>
  <si>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</si>
  <si>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</si>
  <si>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</si>
  <si>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</si>
  <si>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</si>
  <si>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</si>
  <si>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</si>
  <si>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</si>
  <si>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</si>
  <si>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</si>
  <si>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</si>
  <si>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</si>
  <si>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</si>
  <si>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</si>
  <si>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</si>
  <si>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</si>
  <si>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</si>
  <si>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</si>
  <si>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</si>
  <si>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</si>
  <si>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</si>
  <si>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</si>
  <si>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</si>
  <si>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</si>
  <si>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</si>
  <si>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</si>
  <si>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</si>
  <si>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</si>
  <si>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</si>
  <si>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</si>
  <si>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</si>
  <si>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</si>
  <si>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</si>
  <si>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</si>
  <si>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</si>
  <si>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</si>
  <si>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</si>
  <si>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</si>
  <si>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</si>
  <si>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</si>
  <si>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</si>
  <si>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</si>
  <si>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</si>
  <si>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</si>
  <si>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</si>
  <si>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</si>
  <si>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</si>
  <si>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</si>
  <si>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</si>
  <si>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</si>
  <si>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</si>
  <si>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</si>
  <si>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</si>
  <si>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</si>
  <si>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</si>
  <si>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</si>
  <si>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</si>
  <si>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</si>
  <si>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</si>
  <si>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</si>
  <si>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伯耆町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</si>
  <si>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</si>
  <si>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</si>
  <si>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</si>
  <si>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</si>
  <si>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</si>
  <si>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</si>
  <si>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</si>
  <si>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</si>
  <si>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</si>
  <si>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</si>
  <si>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</si>
  <si>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については100%に近い数値となっている。⑤経費回収率も100%を下回っているものの、全国平均、類似団体と比較して高い値を示しており、比較的健全経営ができていると判断される。④企業債残高対事業規模比率は全国平均、類似団体と同程度であるが、年々その額が減少しているため、企業債への依存度は減少傾向にあるものと考えられる。⑦施設利用率は全国平均、類似団体を大きく上回っており、比較的施設を適正に稼動できているといえる。⑧水洗化率も全国平均、類似団体を上回っている。今後も施設の管理・整備を計画的に行い、これらの指標を100%に近づけていけるよう努めたい。</t>
    <phoneticPr fontId="4"/>
  </si>
  <si>
    <t>③　類似団体平均を下回っている。
　特定環境保全公共下水道事業の管渠については、法定耐用年数が経過するまで期間があるため、計画的な更新が必要な時期は未定である。</t>
    <phoneticPr fontId="4"/>
  </si>
  <si>
    <t xml:space="preserve">経営状況に関しては、大きな問題は見受けられない。収支比率等は100%を下回っており健全経営ができているとはいえないが、特定環境保全公共下水道事業は全国的にこの傾向にあり、また本町においては他団体と比較して良好な値を示している。企業債残高も徐々に減っていると考えられる。
 しかし、平成２４年度から長寿命化事業(施設）を実施しているため起債額が増加する見込み。
　固定資産の管理を適正に行い、必要な時期に必要な更新ができるよう注意したい。
</t>
    <rPh sb="155" eb="157">
      <t>シセツ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</si>
</sst>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98264"/>
        <c:axId val="163498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8264"/>
        <c:axId val="163498656"/>
      </c:lineChart>
      <c:dateAx>
        <c:axId val="1634982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498656"/>
        <c:crosses val="autoZero"/>
        <c:auto val="1"/>
        <c:lblOffset val="100"/>
        <c:baseTimeUnit val="years"/>
      </c:dateAx>
      <c:valAx>
        <c:axId val="163498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498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89.26</c:v>
                </c:pt>
                <c:pt idx="1">
                  <c:v>89.26</c:v>
                </c:pt>
                <c:pt idx="2">
                  <c:v>89.26</c:v>
                </c:pt>
                <c:pt idx="3">
                  <c:v>89.26</c:v>
                </c:pt>
                <c:pt idx="4">
                  <c:v>89.26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99552"/>
        <c:axId val="16487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36.18</c:v>
                </c:pt>
                <c:pt idx="1">
                  <c:v>36.799999999999997</c:v>
                </c:pt>
                <c:pt idx="2">
                  <c:v>36.67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9552"/>
        <c:axId val="164873768"/>
      </c:lineChart>
      <c:dateAx>
        <c:axId val="1646995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73768"/>
        <c:crosses val="autoZero"/>
        <c:auto val="1"/>
        <c:lblOffset val="100"/>
        <c:baseTimeUnit val="years"/>
      </c:dateAx>
      <c:valAx>
        <c:axId val="16487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995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85.83</c:v>
                </c:pt>
                <c:pt idx="1">
                  <c:v>83.27</c:v>
                </c:pt>
                <c:pt idx="2">
                  <c:v>83.47</c:v>
                </c:pt>
                <c:pt idx="3">
                  <c:v>85.61</c:v>
                </c:pt>
                <c:pt idx="4">
                  <c:v>86.08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874944"/>
        <c:axId val="164875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72.14</c:v>
                </c:pt>
                <c:pt idx="1">
                  <c:v>71.62</c:v>
                </c:pt>
                <c:pt idx="2">
                  <c:v>71.239999999999995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874944"/>
        <c:axId val="164875336"/>
      </c:lineChart>
      <c:dateAx>
        <c:axId val="16487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875336"/>
        <c:crosses val="autoZero"/>
        <c:auto val="1"/>
        <c:lblOffset val="100"/>
        <c:baseTimeUnit val="years"/>
      </c:dateAx>
      <c:valAx>
        <c:axId val="164875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87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70.790000000000006</c:v>
                </c:pt>
                <c:pt idx="1">
                  <c:v>92.35</c:v>
                </c:pt>
                <c:pt idx="2">
                  <c:v>96.49</c:v>
                </c:pt>
                <c:pt idx="3">
                  <c:v>101.95</c:v>
                </c:pt>
                <c:pt idx="4">
                  <c:v>97.62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3499832"/>
        <c:axId val="163500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499832"/>
        <c:axId val="163500224"/>
      </c:lineChart>
      <c:dateAx>
        <c:axId val="163499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3500224"/>
        <c:crosses val="autoZero"/>
        <c:auto val="1"/>
        <c:lblOffset val="100"/>
        <c:baseTimeUnit val="years"/>
      </c:dateAx>
      <c:valAx>
        <c:axId val="163500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3499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90648"/>
        <c:axId val="1642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90648"/>
        <c:axId val="164291040"/>
      </c:lineChart>
      <c:dateAx>
        <c:axId val="164290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291040"/>
        <c:crosses val="autoZero"/>
        <c:auto val="1"/>
        <c:lblOffset val="100"/>
        <c:baseTimeUnit val="years"/>
      </c:dateAx>
      <c:valAx>
        <c:axId val="1642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290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292216"/>
        <c:axId val="164292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292216"/>
        <c:axId val="164292608"/>
      </c:lineChart>
      <c:dateAx>
        <c:axId val="1642922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292608"/>
        <c:crosses val="autoZero"/>
        <c:auto val="1"/>
        <c:lblOffset val="100"/>
        <c:baseTimeUnit val="years"/>
      </c:dateAx>
      <c:valAx>
        <c:axId val="164292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2922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697984"/>
        <c:axId val="164698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697984"/>
        <c:axId val="164698376"/>
      </c:lineChart>
      <c:dateAx>
        <c:axId val="16469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698376"/>
        <c:crosses val="autoZero"/>
        <c:auto val="1"/>
        <c:lblOffset val="100"/>
        <c:baseTimeUnit val="years"/>
      </c:dateAx>
      <c:valAx>
        <c:axId val="164698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69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01512"/>
        <c:axId val="1647711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01512"/>
        <c:axId val="164771176"/>
      </c:lineChart>
      <c:dateAx>
        <c:axId val="164701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71176"/>
        <c:crosses val="autoZero"/>
        <c:auto val="1"/>
        <c:lblOffset val="100"/>
        <c:baseTimeUnit val="years"/>
      </c:dateAx>
      <c:valAx>
        <c:axId val="1647711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01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1752.29</c:v>
                </c:pt>
                <c:pt idx="1">
                  <c:v>1864.58</c:v>
                </c:pt>
                <c:pt idx="2">
                  <c:v>1683.69</c:v>
                </c:pt>
                <c:pt idx="3">
                  <c:v>1614.49</c:v>
                </c:pt>
                <c:pt idx="4">
                  <c:v>1441.1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72352"/>
        <c:axId val="164772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1868.17</c:v>
                </c:pt>
                <c:pt idx="1">
                  <c:v>1835.56</c:v>
                </c:pt>
                <c:pt idx="2">
                  <c:v>1716.82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72352"/>
        <c:axId val="164772744"/>
      </c:lineChart>
      <c:dateAx>
        <c:axId val="164772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72744"/>
        <c:crosses val="autoZero"/>
        <c:auto val="1"/>
        <c:lblOffset val="100"/>
        <c:baseTimeUnit val="years"/>
      </c:dateAx>
      <c:valAx>
        <c:axId val="164772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72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77.150000000000006</c:v>
                </c:pt>
                <c:pt idx="1">
                  <c:v>82.84</c:v>
                </c:pt>
                <c:pt idx="2">
                  <c:v>81.62</c:v>
                </c:pt>
                <c:pt idx="3">
                  <c:v>100.67</c:v>
                </c:pt>
                <c:pt idx="4">
                  <c:v>90.46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73920"/>
        <c:axId val="164774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55.15</c:v>
                </c:pt>
                <c:pt idx="1">
                  <c:v>52.89</c:v>
                </c:pt>
                <c:pt idx="2">
                  <c:v>51.73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73920"/>
        <c:axId val="164774312"/>
      </c:lineChart>
      <c:dateAx>
        <c:axId val="164773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74312"/>
        <c:crosses val="autoZero"/>
        <c:auto val="1"/>
        <c:lblOffset val="100"/>
        <c:baseTimeUnit val="years"/>
      </c:dateAx>
      <c:valAx>
        <c:axId val="164774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73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250.46</c:v>
                </c:pt>
                <c:pt idx="1">
                  <c:v>211.44</c:v>
                </c:pt>
                <c:pt idx="2">
                  <c:v>215.77</c:v>
                </c:pt>
                <c:pt idx="3">
                  <c:v>172.62</c:v>
                </c:pt>
                <c:pt idx="4">
                  <c:v>195.06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01120"/>
        <c:axId val="164700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283.05</c:v>
                </c:pt>
                <c:pt idx="1">
                  <c:v>300.52</c:v>
                </c:pt>
                <c:pt idx="2">
                  <c:v>310.47000000000003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4701120"/>
        <c:axId val="164700728"/>
      </c:lineChart>
      <c:dateAx>
        <c:axId val="164701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64700728"/>
        <c:crosses val="autoZero"/>
        <c:auto val="1"/>
        <c:lblOffset val="100"/>
        <c:baseTimeUnit val="years"/>
      </c:dateAx>
      <c:valAx>
        <c:axId val="164700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64701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56" zoomScaleNormal="100" workbookViewId="0">
      <selection activeCell="BL83" sqref="BL83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鳥取県　伯耆町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11384</v>
      </c>
      <c r="AM8" s="47"/>
      <c r="AN8" s="47"/>
      <c r="AO8" s="47"/>
      <c r="AP8" s="47"/>
      <c r="AQ8" s="47"/>
      <c r="AR8" s="47"/>
      <c r="AS8" s="47"/>
      <c r="AT8" s="43">
        <f>データ!S6</f>
        <v>139.44</v>
      </c>
      <c r="AU8" s="43"/>
      <c r="AV8" s="43"/>
      <c r="AW8" s="43"/>
      <c r="AX8" s="43"/>
      <c r="AY8" s="43"/>
      <c r="AZ8" s="43"/>
      <c r="BA8" s="43"/>
      <c r="BB8" s="43">
        <f>データ!T6</f>
        <v>81.64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40.65</v>
      </c>
      <c r="Q10" s="43"/>
      <c r="R10" s="43"/>
      <c r="S10" s="43"/>
      <c r="T10" s="43"/>
      <c r="U10" s="43"/>
      <c r="V10" s="43"/>
      <c r="W10" s="43">
        <f>データ!P6</f>
        <v>100</v>
      </c>
      <c r="X10" s="43"/>
      <c r="Y10" s="43"/>
      <c r="Z10" s="43"/>
      <c r="AA10" s="43"/>
      <c r="AB10" s="43"/>
      <c r="AC10" s="43"/>
      <c r="AD10" s="47">
        <f>データ!Q6</f>
        <v>3888</v>
      </c>
      <c r="AE10" s="47"/>
      <c r="AF10" s="47"/>
      <c r="AG10" s="47"/>
      <c r="AH10" s="47"/>
      <c r="AI10" s="47"/>
      <c r="AJ10" s="47"/>
      <c r="AK10" s="2"/>
      <c r="AL10" s="47">
        <f>データ!U6</f>
        <v>4633</v>
      </c>
      <c r="AM10" s="47"/>
      <c r="AN10" s="47"/>
      <c r="AO10" s="47"/>
      <c r="AP10" s="47"/>
      <c r="AQ10" s="47"/>
      <c r="AR10" s="47"/>
      <c r="AS10" s="47"/>
      <c r="AT10" s="43">
        <f>データ!V6</f>
        <v>1.42</v>
      </c>
      <c r="AU10" s="43"/>
      <c r="AV10" s="43"/>
      <c r="AW10" s="43"/>
      <c r="AX10" s="43"/>
      <c r="AY10" s="43"/>
      <c r="AZ10" s="43"/>
      <c r="BA10" s="43"/>
      <c r="BB10" s="43">
        <f>データ!W6</f>
        <v>3262.68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313904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鳥取県　伯耆町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40.65</v>
      </c>
      <c r="P6" s="32">
        <f t="shared" si="3"/>
        <v>100</v>
      </c>
      <c r="Q6" s="32">
        <f t="shared" si="3"/>
        <v>3888</v>
      </c>
      <c r="R6" s="32">
        <f t="shared" si="3"/>
        <v>11384</v>
      </c>
      <c r="S6" s="32">
        <f t="shared" si="3"/>
        <v>139.44</v>
      </c>
      <c r="T6" s="32">
        <f t="shared" si="3"/>
        <v>81.64</v>
      </c>
      <c r="U6" s="32">
        <f t="shared" si="3"/>
        <v>4633</v>
      </c>
      <c r="V6" s="32">
        <f t="shared" si="3"/>
        <v>1.42</v>
      </c>
      <c r="W6" s="32">
        <f t="shared" si="3"/>
        <v>3262.68</v>
      </c>
      <c r="X6" s="33">
        <f>IF(X7="",NA(),X7)</f>
        <v>70.790000000000006</v>
      </c>
      <c r="Y6" s="33">
        <f t="shared" ref="Y6:AG6" si="4">IF(Y7="",NA(),Y7)</f>
        <v>92.35</v>
      </c>
      <c r="Z6" s="33">
        <f t="shared" si="4"/>
        <v>96.49</v>
      </c>
      <c r="AA6" s="33">
        <f t="shared" si="4"/>
        <v>101.95</v>
      </c>
      <c r="AB6" s="33">
        <f t="shared" si="4"/>
        <v>97.62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1752.29</v>
      </c>
      <c r="BF6" s="33">
        <f t="shared" ref="BF6:BN6" si="7">IF(BF7="",NA(),BF7)</f>
        <v>1864.58</v>
      </c>
      <c r="BG6" s="33">
        <f t="shared" si="7"/>
        <v>1683.69</v>
      </c>
      <c r="BH6" s="33">
        <f t="shared" si="7"/>
        <v>1614.49</v>
      </c>
      <c r="BI6" s="33">
        <f t="shared" si="7"/>
        <v>1441.1</v>
      </c>
      <c r="BJ6" s="33">
        <f t="shared" si="7"/>
        <v>1868.17</v>
      </c>
      <c r="BK6" s="33">
        <f t="shared" si="7"/>
        <v>1835.56</v>
      </c>
      <c r="BL6" s="33">
        <f t="shared" si="7"/>
        <v>1716.82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77.150000000000006</v>
      </c>
      <c r="BQ6" s="33">
        <f t="shared" ref="BQ6:BY6" si="8">IF(BQ7="",NA(),BQ7)</f>
        <v>82.84</v>
      </c>
      <c r="BR6" s="33">
        <f t="shared" si="8"/>
        <v>81.62</v>
      </c>
      <c r="BS6" s="33">
        <f t="shared" si="8"/>
        <v>100.67</v>
      </c>
      <c r="BT6" s="33">
        <f t="shared" si="8"/>
        <v>90.46</v>
      </c>
      <c r="BU6" s="33">
        <f t="shared" si="8"/>
        <v>55.15</v>
      </c>
      <c r="BV6" s="33">
        <f t="shared" si="8"/>
        <v>52.89</v>
      </c>
      <c r="BW6" s="33">
        <f t="shared" si="8"/>
        <v>51.73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250.46</v>
      </c>
      <c r="CB6" s="33">
        <f t="shared" ref="CB6:CJ6" si="9">IF(CB7="",NA(),CB7)</f>
        <v>211.44</v>
      </c>
      <c r="CC6" s="33">
        <f t="shared" si="9"/>
        <v>215.77</v>
      </c>
      <c r="CD6" s="33">
        <f t="shared" si="9"/>
        <v>172.62</v>
      </c>
      <c r="CE6" s="33">
        <f t="shared" si="9"/>
        <v>195.06</v>
      </c>
      <c r="CF6" s="33">
        <f t="shared" si="9"/>
        <v>283.05</v>
      </c>
      <c r="CG6" s="33">
        <f t="shared" si="9"/>
        <v>300.52</v>
      </c>
      <c r="CH6" s="33">
        <f t="shared" si="9"/>
        <v>310.47000000000003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>
        <f>IF(CL7="",NA(),CL7)</f>
        <v>89.26</v>
      </c>
      <c r="CM6" s="33">
        <f t="shared" ref="CM6:CU6" si="10">IF(CM7="",NA(),CM7)</f>
        <v>89.26</v>
      </c>
      <c r="CN6" s="33">
        <f t="shared" si="10"/>
        <v>89.26</v>
      </c>
      <c r="CO6" s="33">
        <f t="shared" si="10"/>
        <v>89.26</v>
      </c>
      <c r="CP6" s="33">
        <f t="shared" si="10"/>
        <v>89.26</v>
      </c>
      <c r="CQ6" s="33">
        <f t="shared" si="10"/>
        <v>36.18</v>
      </c>
      <c r="CR6" s="33">
        <f t="shared" si="10"/>
        <v>36.799999999999997</v>
      </c>
      <c r="CS6" s="33">
        <f t="shared" si="10"/>
        <v>36.67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85.83</v>
      </c>
      <c r="CX6" s="33">
        <f t="shared" ref="CX6:DF6" si="11">IF(CX7="",NA(),CX7)</f>
        <v>83.27</v>
      </c>
      <c r="CY6" s="33">
        <f t="shared" si="11"/>
        <v>83.47</v>
      </c>
      <c r="CZ6" s="33">
        <f t="shared" si="11"/>
        <v>85.61</v>
      </c>
      <c r="DA6" s="33">
        <f t="shared" si="11"/>
        <v>86.08</v>
      </c>
      <c r="DB6" s="33">
        <f t="shared" si="11"/>
        <v>72.14</v>
      </c>
      <c r="DC6" s="33">
        <f t="shared" si="11"/>
        <v>71.62</v>
      </c>
      <c r="DD6" s="33">
        <f t="shared" si="11"/>
        <v>71.239999999999995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4" s="34" customFormat="1">
      <c r="A7" s="26"/>
      <c r="B7" s="35">
        <v>2014</v>
      </c>
      <c r="C7" s="35">
        <v>313904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40.65</v>
      </c>
      <c r="P7" s="36">
        <v>100</v>
      </c>
      <c r="Q7" s="36">
        <v>3888</v>
      </c>
      <c r="R7" s="36">
        <v>11384</v>
      </c>
      <c r="S7" s="36">
        <v>139.44</v>
      </c>
      <c r="T7" s="36">
        <v>81.64</v>
      </c>
      <c r="U7" s="36">
        <v>4633</v>
      </c>
      <c r="V7" s="36">
        <v>1.42</v>
      </c>
      <c r="W7" s="36">
        <v>3262.68</v>
      </c>
      <c r="X7" s="36">
        <v>70.790000000000006</v>
      </c>
      <c r="Y7" s="36">
        <v>92.35</v>
      </c>
      <c r="Z7" s="36">
        <v>96.49</v>
      </c>
      <c r="AA7" s="36">
        <v>101.95</v>
      </c>
      <c r="AB7" s="36">
        <v>97.62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1752.29</v>
      </c>
      <c r="BF7" s="36">
        <v>1864.58</v>
      </c>
      <c r="BG7" s="36">
        <v>1683.69</v>
      </c>
      <c r="BH7" s="36">
        <v>1614.49</v>
      </c>
      <c r="BI7" s="36">
        <v>1441.1</v>
      </c>
      <c r="BJ7" s="36">
        <v>1868.17</v>
      </c>
      <c r="BK7" s="36">
        <v>1835.56</v>
      </c>
      <c r="BL7" s="36">
        <v>1716.82</v>
      </c>
      <c r="BM7" s="36">
        <v>1569.13</v>
      </c>
      <c r="BN7" s="36">
        <v>1436</v>
      </c>
      <c r="BO7" s="36">
        <v>1479.31</v>
      </c>
      <c r="BP7" s="36">
        <v>77.150000000000006</v>
      </c>
      <c r="BQ7" s="36">
        <v>82.84</v>
      </c>
      <c r="BR7" s="36">
        <v>81.62</v>
      </c>
      <c r="BS7" s="36">
        <v>100.67</v>
      </c>
      <c r="BT7" s="36">
        <v>90.46</v>
      </c>
      <c r="BU7" s="36">
        <v>55.15</v>
      </c>
      <c r="BV7" s="36">
        <v>52.89</v>
      </c>
      <c r="BW7" s="36">
        <v>51.73</v>
      </c>
      <c r="BX7" s="36">
        <v>64.63</v>
      </c>
      <c r="BY7" s="36">
        <v>66.56</v>
      </c>
      <c r="BZ7" s="36">
        <v>63.5</v>
      </c>
      <c r="CA7" s="36">
        <v>250.46</v>
      </c>
      <c r="CB7" s="36">
        <v>211.44</v>
      </c>
      <c r="CC7" s="36">
        <v>215.77</v>
      </c>
      <c r="CD7" s="36">
        <v>172.62</v>
      </c>
      <c r="CE7" s="36">
        <v>195.06</v>
      </c>
      <c r="CF7" s="36">
        <v>283.05</v>
      </c>
      <c r="CG7" s="36">
        <v>300.52</v>
      </c>
      <c r="CH7" s="36">
        <v>310.47000000000003</v>
      </c>
      <c r="CI7" s="36">
        <v>245.75</v>
      </c>
      <c r="CJ7" s="36">
        <v>244.29</v>
      </c>
      <c r="CK7" s="36">
        <v>253.12</v>
      </c>
      <c r="CL7" s="36">
        <v>89.26</v>
      </c>
      <c r="CM7" s="36">
        <v>89.26</v>
      </c>
      <c r="CN7" s="36">
        <v>89.26</v>
      </c>
      <c r="CO7" s="36">
        <v>89.26</v>
      </c>
      <c r="CP7" s="36">
        <v>89.26</v>
      </c>
      <c r="CQ7" s="36">
        <v>36.18</v>
      </c>
      <c r="CR7" s="36">
        <v>36.799999999999997</v>
      </c>
      <c r="CS7" s="36">
        <v>36.67</v>
      </c>
      <c r="CT7" s="36">
        <v>43.65</v>
      </c>
      <c r="CU7" s="36">
        <v>43.58</v>
      </c>
      <c r="CV7" s="36">
        <v>41.06</v>
      </c>
      <c r="CW7" s="36">
        <v>85.83</v>
      </c>
      <c r="CX7" s="36">
        <v>83.27</v>
      </c>
      <c r="CY7" s="36">
        <v>83.47</v>
      </c>
      <c r="CZ7" s="36">
        <v>85.61</v>
      </c>
      <c r="DA7" s="36">
        <v>86.08</v>
      </c>
      <c r="DB7" s="36">
        <v>72.14</v>
      </c>
      <c r="DC7" s="36">
        <v>71.62</v>
      </c>
      <c r="DD7" s="36">
        <v>71.239999999999995</v>
      </c>
      <c r="DE7" s="36">
        <v>82.2</v>
      </c>
      <c r="DF7" s="36">
        <v>82.35</v>
      </c>
      <c r="DG7" s="36">
        <v>80.39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0.05</v>
      </c>
      <c r="EM7" s="36">
        <v>0.04</v>
      </c>
      <c r="EN7" s="36">
        <v>0.05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伯耆町</cp:lastModifiedBy>
  <cp:lastPrinted>2016-02-16T09:01:48Z</cp:lastPrinted>
  <dcterms:created xsi:type="dcterms:W3CDTF">2016-02-03T09:05:54Z</dcterms:created>
  <dcterms:modified xsi:type="dcterms:W3CDTF">2016-02-16T09:01:52Z</dcterms:modified>
  <cp:category/>
</cp:coreProperties>
</file>