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118\Desktop\（経営分析）313891南部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<sst xmlns="http://schemas.openxmlformats.org/spreadsheetml/2006/main" count="221" uniqueCount="111">
  <si>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</si>
  <si>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</si>
  <si>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</si>
  <si>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</si>
  <si>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</si>
  <si>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</si>
  <si>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</si>
  <si>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</si>
  <si>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</si>
  <si>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</si>
  <si>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</si>
  <si>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</si>
  <si>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</si>
  <si>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</si>
  <si>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</si>
  <si>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</si>
  <si>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</si>
  <si>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</si>
  <si>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</si>
  <si>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</si>
  <si>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</si>
  <si>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</si>
  <si>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</si>
  <si>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</si>
  <si>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</si>
  <si>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</si>
  <si>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</si>
  <si>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</si>
  <si>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</si>
  <si>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</si>
  <si>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</si>
  <si>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</si>
  <si>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</si>
  <si>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</si>
  <si>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</si>
  <si>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</si>
  <si>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</si>
  <si>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</si>
  <si>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</si>
  <si>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</si>
  <si>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</si>
  <si>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</si>
  <si>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</si>
  <si>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</si>
  <si>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</si>
  <si>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</si>
  <si>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</si>
  <si>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</si>
  <si>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</si>
  <si>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</si>
  <si>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</si>
  <si>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</si>
  <si>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</si>
  <si>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</si>
  <si>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</si>
  <si>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</si>
  <si>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</si>
  <si>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</si>
  <si>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</si>
  <si>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</si>
  <si>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</si>
  <si>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</si>
  <si>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</si>
  <si>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</si>
  <si>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</si>
  <si>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</si>
  <si>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</si>
  <si>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</si>
  <si>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</si>
  <si>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</si>
  <si>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</si>
  <si>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</si>
  <si>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</si>
  <si>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</si>
  <si>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</si>
  <si>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</si>
  <si>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</si>
  <si>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</si>
  <si>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</si>
  <si>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</si>
  <si>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</si>
  <si>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</si>
  <si>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</si>
  <si>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</si>
  <si>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</si>
  <si>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</si>
  <si>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</si>
  <si>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</si>
  <si>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</si>
  <si>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</si>
  <si>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</si>
  <si>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</si>
  <si>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</si>
  <si>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</si>
  <si>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</si>
  <si>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</si>
  <si>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南部町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</si>
  <si>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</si>
  <si>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</si>
  <si>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</si>
  <si>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</si>
  <si>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</si>
  <si>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</si>
  <si>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</si>
  <si>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</si>
  <si>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</si>
  <si>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</si>
  <si>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</si>
  <si>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平成２年度からの供用開始であり、施設の老朽化への対策が重要となっている。</t>
    <rPh sb="0" eb="2">
      <t>ヘイセイ</t>
    </rPh>
    <rPh sb="3" eb="5">
      <t>ネンド</t>
    </rPh>
    <rPh sb="8" eb="10">
      <t>キョウヨウ</t>
    </rPh>
    <rPh sb="10" eb="12">
      <t>カイシ</t>
    </rPh>
    <rPh sb="16" eb="18">
      <t>シセツ</t>
    </rPh>
    <rPh sb="19" eb="22">
      <t>ロウキュウカ</t>
    </rPh>
    <rPh sb="24" eb="26">
      <t>タイサク</t>
    </rPh>
    <rPh sb="27" eb="29">
      <t>ジュウヨウ</t>
    </rPh>
    <phoneticPr fontId="4"/>
  </si>
  <si>
    <t>人口減少などにより、料金収入は減少傾向となっている。資本費平準化債の借り入れと一般会計からの基準外繰入により経営を賄っているため、供用開始から２５年経過する施設の老朽化による改善更新にかかる費用の確保が課題となっている。水洗化率の向上と費用に見合った適正な使用料の検討が必要である。</t>
    <rPh sb="0" eb="2">
      <t>ジンコウ</t>
    </rPh>
    <rPh sb="2" eb="4">
      <t>ゲンショウ</t>
    </rPh>
    <rPh sb="10" eb="12">
      <t>リョウキン</t>
    </rPh>
    <rPh sb="12" eb="14">
      <t>シュウニュウ</t>
    </rPh>
    <rPh sb="15" eb="17">
      <t>ゲンショウ</t>
    </rPh>
    <rPh sb="17" eb="19">
      <t>ケイコウ</t>
    </rPh>
    <rPh sb="26" eb="28">
      <t>シホン</t>
    </rPh>
    <rPh sb="28" eb="29">
      <t>ヒ</t>
    </rPh>
    <rPh sb="29" eb="32">
      <t>ヘイジュンカ</t>
    </rPh>
    <rPh sb="32" eb="33">
      <t>サイ</t>
    </rPh>
    <rPh sb="34" eb="35">
      <t>カ</t>
    </rPh>
    <rPh sb="36" eb="37">
      <t>イ</t>
    </rPh>
    <rPh sb="39" eb="41">
      <t>イッパン</t>
    </rPh>
    <rPh sb="41" eb="43">
      <t>カイケイ</t>
    </rPh>
    <rPh sb="46" eb="48">
      <t>キジュン</t>
    </rPh>
    <rPh sb="48" eb="49">
      <t>ガイ</t>
    </rPh>
    <rPh sb="49" eb="51">
      <t>クリイレ</t>
    </rPh>
    <rPh sb="54" eb="56">
      <t>ケイエイ</t>
    </rPh>
    <rPh sb="57" eb="58">
      <t>マカナ</t>
    </rPh>
    <rPh sb="65" eb="67">
      <t>キョウヨウ</t>
    </rPh>
    <rPh sb="67" eb="69">
      <t>カイシ</t>
    </rPh>
    <rPh sb="73" eb="74">
      <t>ネン</t>
    </rPh>
    <rPh sb="74" eb="76">
      <t>ケイカ</t>
    </rPh>
    <rPh sb="78" eb="80">
      <t>シセツ</t>
    </rPh>
    <rPh sb="81" eb="84">
      <t>ロウキュウカ</t>
    </rPh>
    <rPh sb="87" eb="89">
      <t>カイゼン</t>
    </rPh>
    <rPh sb="110" eb="113">
      <t>スイセンカ</t>
    </rPh>
    <rPh sb="113" eb="114">
      <t>リツ</t>
    </rPh>
    <rPh sb="115" eb="117">
      <t>コウジョウ</t>
    </rPh>
    <rPh sb="132" eb="134">
      <t>ケントウ</t>
    </rPh>
    <phoneticPr fontId="4"/>
  </si>
  <si>
    <t>収益的収支比率は、一般会計からの繰入も行っているが資本費平準化債の借り入れにより会計を賄っているため、１００％となっていない状態が続いている。他の指標については概ね良好な状況となっているが、適正な使用料による経費の回収,効率的な汚水処理、水洗化率の向上が今後の課題となっている。</t>
    <rPh sb="0" eb="3">
      <t>シュウエキテキ</t>
    </rPh>
    <rPh sb="3" eb="5">
      <t>シュウシ</t>
    </rPh>
    <rPh sb="5" eb="7">
      <t>ヒリツ</t>
    </rPh>
    <rPh sb="9" eb="11">
      <t>イッパン</t>
    </rPh>
    <rPh sb="11" eb="13">
      <t>カイケイ</t>
    </rPh>
    <rPh sb="16" eb="18">
      <t>クリイレ</t>
    </rPh>
    <rPh sb="19" eb="20">
      <t>オコナ</t>
    </rPh>
    <rPh sb="25" eb="27">
      <t>シホン</t>
    </rPh>
    <rPh sb="27" eb="28">
      <t>ヒ</t>
    </rPh>
    <rPh sb="28" eb="31">
      <t>ヘイジュンカ</t>
    </rPh>
    <rPh sb="31" eb="32">
      <t>サイ</t>
    </rPh>
    <rPh sb="33" eb="34">
      <t>カ</t>
    </rPh>
    <rPh sb="35" eb="36">
      <t>イ</t>
    </rPh>
    <rPh sb="40" eb="42">
      <t>カイケイ</t>
    </rPh>
    <rPh sb="43" eb="44">
      <t>マカナ</t>
    </rPh>
    <rPh sb="62" eb="64">
      <t>ジョウタイ</t>
    </rPh>
    <rPh sb="65" eb="66">
      <t>ツヅ</t>
    </rPh>
    <rPh sb="71" eb="72">
      <t>タ</t>
    </rPh>
    <rPh sb="73" eb="75">
      <t>シヒョウ</t>
    </rPh>
    <rPh sb="80" eb="81">
      <t>オオム</t>
    </rPh>
    <rPh sb="82" eb="84">
      <t>リョウコウ</t>
    </rPh>
    <rPh sb="85" eb="87">
      <t>ジョウキョウ</t>
    </rPh>
    <rPh sb="95" eb="97">
      <t>テキセイ</t>
    </rPh>
    <rPh sb="98" eb="101">
      <t>シヨウリョウ</t>
    </rPh>
    <rPh sb="104" eb="106">
      <t>ケイヒ</t>
    </rPh>
    <rPh sb="107" eb="109">
      <t>カイシュウ</t>
    </rPh>
    <rPh sb="110" eb="113">
      <t>コウリツテキ</t>
    </rPh>
    <rPh sb="114" eb="116">
      <t>オスイ</t>
    </rPh>
    <rPh sb="116" eb="118">
      <t>ショリ</t>
    </rPh>
    <rPh sb="119" eb="122">
      <t>スイセンカ</t>
    </rPh>
    <rPh sb="122" eb="123">
      <t>リツ</t>
    </rPh>
    <rPh sb="124" eb="126">
      <t>コウジョウ</t>
    </rPh>
    <rPh sb="127" eb="129">
      <t>コンゴ</t>
    </rPh>
    <rPh sb="130" eb="13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</si>
</sst>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969720"/>
        <c:axId val="20197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01969720"/>
        <c:axId val="201976248"/>
      </c:lineChart>
      <c:dateAx>
        <c:axId val="201969720"/>
        <c:scaling>
          <c:orientation val="minMax"/>
        </c:scaling>
        <c:delete val="1"/>
        <c:axPos val="b"/>
        <c:numFmt formatCode="ge" sourceLinked="1"/>
        <c:majorTickMark val="none"/>
        <c:minorTickMark val="none"/>
        <c:tickLblPos val="none"/>
        <c:crossAx val="201976248"/>
        <c:crosses val="autoZero"/>
        <c:auto val="1"/>
        <c:lblOffset val="100"/>
        <c:baseTimeUnit val="years"/>
      </c:dateAx>
      <c:valAx>
        <c:axId val="20197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6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43.11</c:v>
                </c:pt>
                <c:pt idx="1">
                  <c:v>40.19</c:v>
                </c:pt>
                <c:pt idx="2">
                  <c:v>43.83</c:v>
                </c:pt>
                <c:pt idx="3">
                  <c:v>43.83</c:v>
                </c:pt>
                <c:pt idx="4">
                  <c:v>43.64</c:v>
                </c:pt>
              </c:numCache>
            </c:numRef>
          </c:val>
        </c:ser>
        <c:dLbls>
          <c:showLegendKey val="0"/>
          <c:showVal val="0"/>
          <c:showCatName val="0"/>
          <c:showSerName val="0"/>
          <c:showPercent val="0"/>
          <c:showBubbleSize val="0"/>
        </c:dLbls>
        <c:gapWidth val="150"/>
        <c:axId val="202843176"/>
        <c:axId val="20284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02843176"/>
        <c:axId val="202843568"/>
      </c:lineChart>
      <c:dateAx>
        <c:axId val="202843176"/>
        <c:scaling>
          <c:orientation val="minMax"/>
        </c:scaling>
        <c:delete val="1"/>
        <c:axPos val="b"/>
        <c:numFmt formatCode="ge" sourceLinked="1"/>
        <c:majorTickMark val="none"/>
        <c:minorTickMark val="none"/>
        <c:tickLblPos val="none"/>
        <c:crossAx val="202843568"/>
        <c:crosses val="autoZero"/>
        <c:auto val="1"/>
        <c:lblOffset val="100"/>
        <c:baseTimeUnit val="years"/>
      </c:dateAx>
      <c:valAx>
        <c:axId val="20284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4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88.88</c:v>
                </c:pt>
                <c:pt idx="1">
                  <c:v>89.66</c:v>
                </c:pt>
                <c:pt idx="2">
                  <c:v>92.45</c:v>
                </c:pt>
                <c:pt idx="3">
                  <c:v>93.5</c:v>
                </c:pt>
                <c:pt idx="4">
                  <c:v>93.57</c:v>
                </c:pt>
              </c:numCache>
            </c:numRef>
          </c:val>
        </c:ser>
        <c:dLbls>
          <c:showLegendKey val="0"/>
          <c:showVal val="0"/>
          <c:showCatName val="0"/>
          <c:showSerName val="0"/>
          <c:showPercent val="0"/>
          <c:showBubbleSize val="0"/>
        </c:dLbls>
        <c:gapWidth val="150"/>
        <c:axId val="202844744"/>
        <c:axId val="20284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02844744"/>
        <c:axId val="202845136"/>
      </c:lineChart>
      <c:dateAx>
        <c:axId val="202844744"/>
        <c:scaling>
          <c:orientation val="minMax"/>
        </c:scaling>
        <c:delete val="1"/>
        <c:axPos val="b"/>
        <c:numFmt formatCode="ge" sourceLinked="1"/>
        <c:majorTickMark val="none"/>
        <c:minorTickMark val="none"/>
        <c:tickLblPos val="none"/>
        <c:crossAx val="202845136"/>
        <c:crosses val="autoZero"/>
        <c:auto val="1"/>
        <c:lblOffset val="100"/>
        <c:baseTimeUnit val="years"/>
      </c:dateAx>
      <c:valAx>
        <c:axId val="20284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4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63.63</c:v>
                </c:pt>
                <c:pt idx="1">
                  <c:v>58.64</c:v>
                </c:pt>
                <c:pt idx="2">
                  <c:v>57.93</c:v>
                </c:pt>
                <c:pt idx="3">
                  <c:v>58.26</c:v>
                </c:pt>
                <c:pt idx="4">
                  <c:v>57.73</c:v>
                </c:pt>
              </c:numCache>
            </c:numRef>
          </c:val>
        </c:ser>
        <c:dLbls>
          <c:showLegendKey val="0"/>
          <c:showVal val="0"/>
          <c:showCatName val="0"/>
          <c:showSerName val="0"/>
          <c:showPercent val="0"/>
          <c:showBubbleSize val="0"/>
        </c:dLbls>
        <c:gapWidth val="150"/>
        <c:axId val="202647448"/>
        <c:axId val="20265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647448"/>
        <c:axId val="202651928"/>
      </c:lineChart>
      <c:dateAx>
        <c:axId val="202647448"/>
        <c:scaling>
          <c:orientation val="minMax"/>
        </c:scaling>
        <c:delete val="1"/>
        <c:axPos val="b"/>
        <c:numFmt formatCode="ge" sourceLinked="1"/>
        <c:majorTickMark val="none"/>
        <c:minorTickMark val="none"/>
        <c:tickLblPos val="none"/>
        <c:crossAx val="202651928"/>
        <c:crosses val="autoZero"/>
        <c:auto val="1"/>
        <c:lblOffset val="100"/>
        <c:baseTimeUnit val="years"/>
      </c:dateAx>
      <c:valAx>
        <c:axId val="20265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4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715240"/>
        <c:axId val="20271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715240"/>
        <c:axId val="202715624"/>
      </c:lineChart>
      <c:dateAx>
        <c:axId val="202715240"/>
        <c:scaling>
          <c:orientation val="minMax"/>
        </c:scaling>
        <c:delete val="1"/>
        <c:axPos val="b"/>
        <c:numFmt formatCode="ge" sourceLinked="1"/>
        <c:majorTickMark val="none"/>
        <c:minorTickMark val="none"/>
        <c:tickLblPos val="none"/>
        <c:crossAx val="202715624"/>
        <c:crosses val="autoZero"/>
        <c:auto val="1"/>
        <c:lblOffset val="100"/>
        <c:baseTimeUnit val="years"/>
      </c:dateAx>
      <c:valAx>
        <c:axId val="20271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1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07752"/>
        <c:axId val="20240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07752"/>
        <c:axId val="202408136"/>
      </c:lineChart>
      <c:dateAx>
        <c:axId val="202407752"/>
        <c:scaling>
          <c:orientation val="minMax"/>
        </c:scaling>
        <c:delete val="1"/>
        <c:axPos val="b"/>
        <c:numFmt formatCode="ge" sourceLinked="1"/>
        <c:majorTickMark val="none"/>
        <c:minorTickMark val="none"/>
        <c:tickLblPos val="none"/>
        <c:crossAx val="202408136"/>
        <c:crosses val="autoZero"/>
        <c:auto val="1"/>
        <c:lblOffset val="100"/>
        <c:baseTimeUnit val="years"/>
      </c:dateAx>
      <c:valAx>
        <c:axId val="20240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0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21616"/>
        <c:axId val="20242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21616"/>
        <c:axId val="202422008"/>
      </c:lineChart>
      <c:dateAx>
        <c:axId val="202421616"/>
        <c:scaling>
          <c:orientation val="minMax"/>
        </c:scaling>
        <c:delete val="1"/>
        <c:axPos val="b"/>
        <c:numFmt formatCode="ge" sourceLinked="1"/>
        <c:majorTickMark val="none"/>
        <c:minorTickMark val="none"/>
        <c:tickLblPos val="none"/>
        <c:crossAx val="202422008"/>
        <c:crosses val="autoZero"/>
        <c:auto val="1"/>
        <c:lblOffset val="100"/>
        <c:baseTimeUnit val="years"/>
      </c:dateAx>
      <c:valAx>
        <c:axId val="20242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2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23184"/>
        <c:axId val="20242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23184"/>
        <c:axId val="202423576"/>
      </c:lineChart>
      <c:dateAx>
        <c:axId val="202423184"/>
        <c:scaling>
          <c:orientation val="minMax"/>
        </c:scaling>
        <c:delete val="1"/>
        <c:axPos val="b"/>
        <c:numFmt formatCode="ge" sourceLinked="1"/>
        <c:majorTickMark val="none"/>
        <c:minorTickMark val="none"/>
        <c:tickLblPos val="none"/>
        <c:crossAx val="202423576"/>
        <c:crosses val="autoZero"/>
        <c:auto val="1"/>
        <c:lblOffset val="100"/>
        <c:baseTimeUnit val="years"/>
      </c:dateAx>
      <c:valAx>
        <c:axId val="20242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2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606.83000000000004</c:v>
                </c:pt>
                <c:pt idx="1">
                  <c:v>859.45</c:v>
                </c:pt>
                <c:pt idx="2">
                  <c:v>822.23</c:v>
                </c:pt>
                <c:pt idx="3">
                  <c:v>824.27</c:v>
                </c:pt>
                <c:pt idx="4">
                  <c:v>755.39</c:v>
                </c:pt>
              </c:numCache>
            </c:numRef>
          </c:val>
        </c:ser>
        <c:dLbls>
          <c:showLegendKey val="0"/>
          <c:showVal val="0"/>
          <c:showCatName val="0"/>
          <c:showSerName val="0"/>
          <c:showPercent val="0"/>
          <c:showBubbleSize val="0"/>
        </c:dLbls>
        <c:gapWidth val="150"/>
        <c:axId val="202586656"/>
        <c:axId val="20258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02586656"/>
        <c:axId val="202587048"/>
      </c:lineChart>
      <c:dateAx>
        <c:axId val="202586656"/>
        <c:scaling>
          <c:orientation val="minMax"/>
        </c:scaling>
        <c:delete val="1"/>
        <c:axPos val="b"/>
        <c:numFmt formatCode="ge" sourceLinked="1"/>
        <c:majorTickMark val="none"/>
        <c:minorTickMark val="none"/>
        <c:tickLblPos val="none"/>
        <c:crossAx val="202587048"/>
        <c:crosses val="autoZero"/>
        <c:auto val="1"/>
        <c:lblOffset val="100"/>
        <c:baseTimeUnit val="years"/>
      </c:dateAx>
      <c:valAx>
        <c:axId val="2025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35.42</c:v>
                </c:pt>
                <c:pt idx="1">
                  <c:v>62.87</c:v>
                </c:pt>
                <c:pt idx="2">
                  <c:v>57.93</c:v>
                </c:pt>
                <c:pt idx="3">
                  <c:v>66.77</c:v>
                </c:pt>
                <c:pt idx="4">
                  <c:v>51.06</c:v>
                </c:pt>
              </c:numCache>
            </c:numRef>
          </c:val>
        </c:ser>
        <c:dLbls>
          <c:showLegendKey val="0"/>
          <c:showVal val="0"/>
          <c:showCatName val="0"/>
          <c:showSerName val="0"/>
          <c:showPercent val="0"/>
          <c:showBubbleSize val="0"/>
        </c:dLbls>
        <c:gapWidth val="150"/>
        <c:axId val="202588224"/>
        <c:axId val="20258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02588224"/>
        <c:axId val="202588616"/>
      </c:lineChart>
      <c:dateAx>
        <c:axId val="202588224"/>
        <c:scaling>
          <c:orientation val="minMax"/>
        </c:scaling>
        <c:delete val="1"/>
        <c:axPos val="b"/>
        <c:numFmt formatCode="ge" sourceLinked="1"/>
        <c:majorTickMark val="none"/>
        <c:minorTickMark val="none"/>
        <c:tickLblPos val="none"/>
        <c:crossAx val="202588616"/>
        <c:crosses val="autoZero"/>
        <c:auto val="1"/>
        <c:lblOffset val="100"/>
        <c:baseTimeUnit val="years"/>
      </c:dateAx>
      <c:valAx>
        <c:axId val="20258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469.11</c:v>
                </c:pt>
                <c:pt idx="1">
                  <c:v>290.38</c:v>
                </c:pt>
                <c:pt idx="2">
                  <c:v>291.33</c:v>
                </c:pt>
                <c:pt idx="3">
                  <c:v>245.95</c:v>
                </c:pt>
                <c:pt idx="4">
                  <c:v>339.43</c:v>
                </c:pt>
              </c:numCache>
            </c:numRef>
          </c:val>
        </c:ser>
        <c:dLbls>
          <c:showLegendKey val="0"/>
          <c:showVal val="0"/>
          <c:showCatName val="0"/>
          <c:showSerName val="0"/>
          <c:showPercent val="0"/>
          <c:showBubbleSize val="0"/>
        </c:dLbls>
        <c:gapWidth val="150"/>
        <c:axId val="202589792"/>
        <c:axId val="20259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02589792"/>
        <c:axId val="202590184"/>
      </c:lineChart>
      <c:dateAx>
        <c:axId val="202589792"/>
        <c:scaling>
          <c:orientation val="minMax"/>
        </c:scaling>
        <c:delete val="1"/>
        <c:axPos val="b"/>
        <c:numFmt formatCode="ge" sourceLinked="1"/>
        <c:majorTickMark val="none"/>
        <c:minorTickMark val="none"/>
        <c:tickLblPos val="none"/>
        <c:crossAx val="202590184"/>
        <c:crosses val="autoZero"/>
        <c:auto val="1"/>
        <c:lblOffset val="100"/>
        <c:baseTimeUnit val="years"/>
      </c:dateAx>
      <c:valAx>
        <c:axId val="20259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58" zoomScaleNormal="100" workbookViewId="0">
      <selection activeCell="BJ28" sqref="BJ2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南部町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11375</v>
      </c>
      <c r="AM8" s="47"/>
      <c r="AN8" s="47"/>
      <c r="AO8" s="47"/>
      <c r="AP8" s="47"/>
      <c r="AQ8" s="47"/>
      <c r="AR8" s="47"/>
      <c r="AS8" s="47"/>
      <c r="AT8" s="43">
        <f>データ!S6</f>
        <v>114.03</v>
      </c>
      <c r="AU8" s="43"/>
      <c r="AV8" s="43"/>
      <c r="AW8" s="43"/>
      <c r="AX8" s="43"/>
      <c r="AY8" s="43"/>
      <c r="AZ8" s="43"/>
      <c r="BA8" s="43"/>
      <c r="BB8" s="43">
        <f>データ!T6</f>
        <v>99.75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28.66</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3251</v>
      </c>
      <c r="AM10" s="47"/>
      <c r="AN10" s="47"/>
      <c r="AO10" s="47"/>
      <c r="AP10" s="47"/>
      <c r="AQ10" s="47"/>
      <c r="AR10" s="47"/>
      <c r="AS10" s="47"/>
      <c r="AT10" s="43">
        <f>データ!V6</f>
        <v>1.1100000000000001</v>
      </c>
      <c r="AU10" s="43"/>
      <c r="AV10" s="43"/>
      <c r="AW10" s="43"/>
      <c r="AX10" s="43"/>
      <c r="AY10" s="43"/>
      <c r="AZ10" s="43"/>
      <c r="BA10" s="43"/>
      <c r="BB10" s="43">
        <f>データ!W6</f>
        <v>2928.83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313891</v>
      </c>
      <c r="D6" s="31">
        <f t="shared" si="3"/>
        <v>47</v>
      </c>
      <c r="E6" s="31">
        <f t="shared" si="3"/>
        <v>17</v>
      </c>
      <c r="F6" s="31">
        <f t="shared" si="3"/>
        <v>4</v>
      </c>
      <c r="G6" s="31">
        <f t="shared" si="3"/>
        <v>0</v>
      </c>
      <c r="H6" s="31" t="str">
        <f t="shared" si="3"/>
        <v>鳥取県　南部町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28.66</v>
      </c>
      <c r="P6" s="32">
        <f t="shared" si="3"/>
        <v>100</v>
      </c>
      <c r="Q6" s="32">
        <f t="shared" si="3"/>
        <v>3780</v>
      </c>
      <c r="R6" s="32">
        <f t="shared" si="3"/>
        <v>11375</v>
      </c>
      <c r="S6" s="32">
        <f t="shared" si="3"/>
        <v>114.03</v>
      </c>
      <c r="T6" s="32">
        <f t="shared" si="3"/>
        <v>99.75</v>
      </c>
      <c r="U6" s="32">
        <f t="shared" si="3"/>
        <v>3251</v>
      </c>
      <c r="V6" s="32">
        <f t="shared" si="3"/>
        <v>1.1100000000000001</v>
      </c>
      <c r="W6" s="32">
        <f t="shared" si="3"/>
        <v>2928.83</v>
      </c>
      <c r="X6" s="33">
        <f>IF(X7="",NA(),X7)</f>
        <v>63.63</v>
      </c>
      <c r="Y6" s="33">
        <f t="shared" ref="Y6:AG6" si="4">IF(Y7="",NA(),Y7)</f>
        <v>58.64</v>
      </c>
      <c r="Z6" s="33">
        <f t="shared" si="4"/>
        <v>57.93</v>
      </c>
      <c r="AA6" s="33">
        <f t="shared" si="4"/>
        <v>58.26</v>
      </c>
      <c r="AB6" s="33">
        <f t="shared" si="4"/>
        <v>57.73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606.83000000000004</v>
      </c>
      <c r="BF6" s="33">
        <f t="shared" ref="BF6:BN6" si="7">IF(BF7="",NA(),BF7)</f>
        <v>859.45</v>
      </c>
      <c r="BG6" s="33">
        <f t="shared" si="7"/>
        <v>822.23</v>
      </c>
      <c r="BH6" s="33">
        <f t="shared" si="7"/>
        <v>824.27</v>
      </c>
      <c r="BI6" s="33">
        <f t="shared" si="7"/>
        <v>755.39</v>
      </c>
      <c r="BJ6" s="33">
        <f t="shared" si="7"/>
        <v>1812.65</v>
      </c>
      <c r="BK6" s="33">
        <f t="shared" si="7"/>
        <v>1764.87</v>
      </c>
      <c r="BL6" s="33">
        <f t="shared" si="7"/>
        <v>1622.51</v>
      </c>
      <c r="BM6" s="33">
        <f t="shared" si="7"/>
        <v>1569.13</v>
      </c>
      <c r="BN6" s="33">
        <f t="shared" si="7"/>
        <v>1436</v>
      </c>
      <c r="BO6" s="32" t="str">
        <f>IF(BO7="","",IF(BO7="-","【-】","【"&amp;SUBSTITUTE(TEXT(BO7,"#,##0.00"),"-","△")&amp;"】"))</f>
        <v>【1,479.31】</v>
      </c>
      <c r="BP6" s="33">
        <f>IF(BP7="",NA(),BP7)</f>
        <v>35.42</v>
      </c>
      <c r="BQ6" s="33">
        <f t="shared" ref="BQ6:BY6" si="8">IF(BQ7="",NA(),BQ7)</f>
        <v>62.87</v>
      </c>
      <c r="BR6" s="33">
        <f t="shared" si="8"/>
        <v>57.93</v>
      </c>
      <c r="BS6" s="33">
        <f t="shared" si="8"/>
        <v>66.77</v>
      </c>
      <c r="BT6" s="33">
        <f t="shared" si="8"/>
        <v>51.06</v>
      </c>
      <c r="BU6" s="33">
        <f t="shared" si="8"/>
        <v>59.35</v>
      </c>
      <c r="BV6" s="33">
        <f t="shared" si="8"/>
        <v>60.75</v>
      </c>
      <c r="BW6" s="33">
        <f t="shared" si="8"/>
        <v>62.83</v>
      </c>
      <c r="BX6" s="33">
        <f t="shared" si="8"/>
        <v>64.63</v>
      </c>
      <c r="BY6" s="33">
        <f t="shared" si="8"/>
        <v>66.56</v>
      </c>
      <c r="BZ6" s="32" t="str">
        <f>IF(BZ7="","",IF(BZ7="-","【-】","【"&amp;SUBSTITUTE(TEXT(BZ7,"#,##0.00"),"-","△")&amp;"】"))</f>
        <v>【63.50】</v>
      </c>
      <c r="CA6" s="33">
        <f>IF(CA7="",NA(),CA7)</f>
        <v>469.11</v>
      </c>
      <c r="CB6" s="33">
        <f t="shared" ref="CB6:CJ6" si="9">IF(CB7="",NA(),CB7)</f>
        <v>290.38</v>
      </c>
      <c r="CC6" s="33">
        <f t="shared" si="9"/>
        <v>291.33</v>
      </c>
      <c r="CD6" s="33">
        <f t="shared" si="9"/>
        <v>245.95</v>
      </c>
      <c r="CE6" s="33">
        <f t="shared" si="9"/>
        <v>339.43</v>
      </c>
      <c r="CF6" s="33">
        <f t="shared" si="9"/>
        <v>260.48</v>
      </c>
      <c r="CG6" s="33">
        <f t="shared" si="9"/>
        <v>256</v>
      </c>
      <c r="CH6" s="33">
        <f t="shared" si="9"/>
        <v>250.43</v>
      </c>
      <c r="CI6" s="33">
        <f t="shared" si="9"/>
        <v>245.75</v>
      </c>
      <c r="CJ6" s="33">
        <f t="shared" si="9"/>
        <v>244.29</v>
      </c>
      <c r="CK6" s="32" t="str">
        <f>IF(CK7="","",IF(CK7="-","【-】","【"&amp;SUBSTITUTE(TEXT(CK7,"#,##0.00"),"-","△")&amp;"】"))</f>
        <v>【253.12】</v>
      </c>
      <c r="CL6" s="33">
        <f>IF(CL7="",NA(),CL7)</f>
        <v>43.11</v>
      </c>
      <c r="CM6" s="33">
        <f t="shared" ref="CM6:CU6" si="10">IF(CM7="",NA(),CM7)</f>
        <v>40.19</v>
      </c>
      <c r="CN6" s="33">
        <f t="shared" si="10"/>
        <v>43.83</v>
      </c>
      <c r="CO6" s="33">
        <f t="shared" si="10"/>
        <v>43.83</v>
      </c>
      <c r="CP6" s="33">
        <f t="shared" si="10"/>
        <v>43.64</v>
      </c>
      <c r="CQ6" s="33">
        <f t="shared" si="10"/>
        <v>40.56</v>
      </c>
      <c r="CR6" s="33">
        <f t="shared" si="10"/>
        <v>41.59</v>
      </c>
      <c r="CS6" s="33">
        <f t="shared" si="10"/>
        <v>42.31</v>
      </c>
      <c r="CT6" s="33">
        <f t="shared" si="10"/>
        <v>43.65</v>
      </c>
      <c r="CU6" s="33">
        <f t="shared" si="10"/>
        <v>43.58</v>
      </c>
      <c r="CV6" s="32" t="str">
        <f>IF(CV7="","",IF(CV7="-","【-】","【"&amp;SUBSTITUTE(TEXT(CV7,"#,##0.00"),"-","△")&amp;"】"))</f>
        <v>【41.06】</v>
      </c>
      <c r="CW6" s="33">
        <f>IF(CW7="",NA(),CW7)</f>
        <v>88.88</v>
      </c>
      <c r="CX6" s="33">
        <f t="shared" ref="CX6:DF6" si="11">IF(CX7="",NA(),CX7)</f>
        <v>89.66</v>
      </c>
      <c r="CY6" s="33">
        <f t="shared" si="11"/>
        <v>92.45</v>
      </c>
      <c r="CZ6" s="33">
        <f t="shared" si="11"/>
        <v>93.5</v>
      </c>
      <c r="DA6" s="33">
        <f t="shared" si="11"/>
        <v>93.57</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313891</v>
      </c>
      <c r="D7" s="35">
        <v>47</v>
      </c>
      <c r="E7" s="35">
        <v>17</v>
      </c>
      <c r="F7" s="35">
        <v>4</v>
      </c>
      <c r="G7" s="35">
        <v>0</v>
      </c>
      <c r="H7" s="35" t="s">
        <v>96</v>
      </c>
      <c r="I7" s="35" t="s">
        <v>97</v>
      </c>
      <c r="J7" s="35" t="s">
        <v>98</v>
      </c>
      <c r="K7" s="35" t="s">
        <v>99</v>
      </c>
      <c r="L7" s="35" t="s">
        <v>100</v>
      </c>
      <c r="M7" s="36" t="s">
        <v>101</v>
      </c>
      <c r="N7" s="36" t="s">
        <v>102</v>
      </c>
      <c r="O7" s="36">
        <v>28.66</v>
      </c>
      <c r="P7" s="36">
        <v>100</v>
      </c>
      <c r="Q7" s="36">
        <v>3780</v>
      </c>
      <c r="R7" s="36">
        <v>11375</v>
      </c>
      <c r="S7" s="36">
        <v>114.03</v>
      </c>
      <c r="T7" s="36">
        <v>99.75</v>
      </c>
      <c r="U7" s="36">
        <v>3251</v>
      </c>
      <c r="V7" s="36">
        <v>1.1100000000000001</v>
      </c>
      <c r="W7" s="36">
        <v>2928.83</v>
      </c>
      <c r="X7" s="36">
        <v>63.63</v>
      </c>
      <c r="Y7" s="36">
        <v>58.64</v>
      </c>
      <c r="Z7" s="36">
        <v>57.93</v>
      </c>
      <c r="AA7" s="36">
        <v>58.26</v>
      </c>
      <c r="AB7" s="36">
        <v>57.73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606.83000000000004</v>
      </c>
      <c r="BF7" s="36">
        <v>859.45</v>
      </c>
      <c r="BG7" s="36">
        <v>822.23</v>
      </c>
      <c r="BH7" s="36">
        <v>824.27</v>
      </c>
      <c r="BI7" s="36">
        <v>755.39</v>
      </c>
      <c r="BJ7" s="36">
        <v>1812.65</v>
      </c>
      <c r="BK7" s="36">
        <v>1764.87</v>
      </c>
      <c r="BL7" s="36">
        <v>1622.51</v>
      </c>
      <c r="BM7" s="36">
        <v>1569.13</v>
      </c>
      <c r="BN7" s="36">
        <v>1436</v>
      </c>
      <c r="BO7" s="36">
        <v>1479.31</v>
      </c>
      <c r="BP7" s="36">
        <v>35.42</v>
      </c>
      <c r="BQ7" s="36">
        <v>62.87</v>
      </c>
      <c r="BR7" s="36">
        <v>57.93</v>
      </c>
      <c r="BS7" s="36">
        <v>66.77</v>
      </c>
      <c r="BT7" s="36">
        <v>51.06</v>
      </c>
      <c r="BU7" s="36">
        <v>59.35</v>
      </c>
      <c r="BV7" s="36">
        <v>60.75</v>
      </c>
      <c r="BW7" s="36">
        <v>62.83</v>
      </c>
      <c r="BX7" s="36">
        <v>64.63</v>
      </c>
      <c r="BY7" s="36">
        <v>66.56</v>
      </c>
      <c r="BZ7" s="36">
        <v>63.5</v>
      </c>
      <c r="CA7" s="36">
        <v>469.11</v>
      </c>
      <c r="CB7" s="36">
        <v>290.38</v>
      </c>
      <c r="CC7" s="36">
        <v>291.33</v>
      </c>
      <c r="CD7" s="36">
        <v>245.95</v>
      </c>
      <c r="CE7" s="36">
        <v>339.43</v>
      </c>
      <c r="CF7" s="36">
        <v>260.48</v>
      </c>
      <c r="CG7" s="36">
        <v>256</v>
      </c>
      <c r="CH7" s="36">
        <v>250.43</v>
      </c>
      <c r="CI7" s="36">
        <v>245.75</v>
      </c>
      <c r="CJ7" s="36">
        <v>244.29</v>
      </c>
      <c r="CK7" s="36">
        <v>253.12</v>
      </c>
      <c r="CL7" s="36">
        <v>43.11</v>
      </c>
      <c r="CM7" s="36">
        <v>40.19</v>
      </c>
      <c r="CN7" s="36">
        <v>43.83</v>
      </c>
      <c r="CO7" s="36">
        <v>43.83</v>
      </c>
      <c r="CP7" s="36">
        <v>43.64</v>
      </c>
      <c r="CQ7" s="36">
        <v>40.56</v>
      </c>
      <c r="CR7" s="36">
        <v>41.59</v>
      </c>
      <c r="CS7" s="36">
        <v>42.31</v>
      </c>
      <c r="CT7" s="36">
        <v>43.65</v>
      </c>
      <c r="CU7" s="36">
        <v>43.58</v>
      </c>
      <c r="CV7" s="36">
        <v>41.06</v>
      </c>
      <c r="CW7" s="36">
        <v>88.88</v>
      </c>
      <c r="CX7" s="36">
        <v>89.66</v>
      </c>
      <c r="CY7" s="36">
        <v>92.45</v>
      </c>
      <c r="CZ7" s="36">
        <v>93.5</v>
      </c>
      <c r="DA7" s="36">
        <v>93.57</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U3118</cp:lastModifiedBy>
  <dcterms:created xsi:type="dcterms:W3CDTF">2016-02-03T09:05:53Z</dcterms:created>
  <dcterms:modified xsi:type="dcterms:W3CDTF">2016-02-22T08:16:57Z</dcterms:modified>
  <cp:category/>
</cp:coreProperties>
</file>