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<sst xmlns="http://schemas.openxmlformats.org/spreadsheetml/2006/main" count="221" uniqueCount="111">
  <si>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</si>
  <si>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</si>
  <si>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</si>
  <si>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</si>
  <si>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</si>
  <si>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</si>
  <si>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</si>
  <si>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</si>
  <si>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</si>
  <si>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</si>
  <si>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</si>
  <si>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</si>
  <si>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</si>
  <si>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</si>
  <si>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</si>
  <si>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</si>
  <si>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</si>
  <si>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</si>
  <si>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</si>
  <si>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</si>
  <si>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</si>
  <si>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</si>
  <si>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</si>
  <si>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</si>
  <si>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</si>
  <si>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</si>
  <si>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</si>
  <si>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</si>
  <si>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</si>
  <si>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</si>
  <si>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</si>
  <si>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</si>
  <si>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</si>
  <si>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</si>
  <si>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</si>
  <si>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</si>
  <si>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</si>
  <si>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</si>
  <si>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</si>
  <si>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</si>
  <si>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</si>
  <si>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</si>
  <si>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</si>
  <si>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</si>
  <si>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</si>
  <si>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</si>
  <si>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</si>
  <si>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</si>
  <si>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</si>
  <si>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</si>
  <si>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</si>
  <si>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</si>
  <si>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</si>
  <si>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</si>
  <si>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</si>
  <si>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</si>
  <si>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</si>
  <si>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</si>
  <si>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</si>
  <si>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</si>
  <si>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</si>
  <si>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</si>
  <si>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</si>
  <si>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</si>
  <si>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</si>
  <si>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</si>
  <si>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</si>
  <si>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</si>
  <si>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</si>
  <si>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</si>
  <si>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</si>
  <si>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</si>
  <si>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</si>
  <si>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</si>
  <si>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</si>
  <si>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</si>
  <si>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</si>
  <si>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</si>
  <si>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</si>
  <si>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</si>
  <si>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</si>
  <si>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</si>
  <si>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</si>
  <si>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</si>
  <si>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</si>
  <si>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</si>
  <si>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</si>
  <si>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</si>
  <si>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</si>
  <si>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</si>
  <si>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</si>
  <si>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</si>
  <si>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</si>
  <si>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</si>
  <si>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</si>
  <si>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</si>
  <si>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</si>
  <si>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</si>
  <si>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</si>
  <si>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</si>
  <si>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</si>
  <si>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</si>
  <si>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</si>
  <si>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</si>
  <si>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</si>
  <si>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</si>
  <si>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</si>
  <si>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</si>
  <si>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環境保全公共下水道事業は、その資産額から財政全体に与える影響も大きいものがあることを踏まえ、将来的に施設の予防保全に努めなければならないと考えられます。また、発生対応型で心配される短期間に集中しての更新による費用増大とならないよう、計画的な費用配分が必要です。財源については、使用料の適正化が考えられますが、人口減少が予想される状況を考慮し施設の統廃合等の経費削減を進めていく必要があります。</t>
    <rPh sb="0" eb="2">
      <t>トクテイ</t>
    </rPh>
    <rPh sb="2" eb="4">
      <t>カンキョウ</t>
    </rPh>
    <rPh sb="4" eb="6">
      <t>ホゼン</t>
    </rPh>
    <rPh sb="6" eb="8">
      <t>コウキョウ</t>
    </rPh>
    <rPh sb="8" eb="11">
      <t>ゲスイドウ</t>
    </rPh>
    <rPh sb="11" eb="13">
      <t>ジギョウ</t>
    </rPh>
    <rPh sb="17" eb="20">
      <t>シサンガク</t>
    </rPh>
    <rPh sb="22" eb="24">
      <t>ザイセイ</t>
    </rPh>
    <rPh sb="24" eb="26">
      <t>ゼンタイ</t>
    </rPh>
    <rPh sb="27" eb="28">
      <t>アタ</t>
    </rPh>
    <rPh sb="30" eb="32">
      <t>エイキョウ</t>
    </rPh>
    <rPh sb="33" eb="34">
      <t>オオ</t>
    </rPh>
    <rPh sb="44" eb="45">
      <t>フ</t>
    </rPh>
    <rPh sb="48" eb="51">
      <t>ショウライテキ</t>
    </rPh>
    <rPh sb="52" eb="54">
      <t>シセツ</t>
    </rPh>
    <rPh sb="55" eb="57">
      <t>ヨボウ</t>
    </rPh>
    <rPh sb="57" eb="59">
      <t>ホゼン</t>
    </rPh>
    <rPh sb="60" eb="61">
      <t>ツト</t>
    </rPh>
    <rPh sb="71" eb="72">
      <t>カンガ</t>
    </rPh>
    <rPh sb="118" eb="121">
      <t>ケイカクテキ</t>
    </rPh>
    <rPh sb="124" eb="126">
      <t>ハイブン</t>
    </rPh>
    <rPh sb="127" eb="129">
      <t>ヒツヨウ</t>
    </rPh>
    <rPh sb="132" eb="134">
      <t>ザイゲン</t>
    </rPh>
    <rPh sb="140" eb="143">
      <t>シヨウリョウ</t>
    </rPh>
    <rPh sb="144" eb="147">
      <t>テキセイカ</t>
    </rPh>
    <rPh sb="148" eb="149">
      <t>カンガ</t>
    </rPh>
    <rPh sb="156" eb="158">
      <t>ジンコウ</t>
    </rPh>
    <rPh sb="158" eb="160">
      <t>ゲンショウ</t>
    </rPh>
    <rPh sb="161" eb="163">
      <t>ヨソウ</t>
    </rPh>
    <rPh sb="166" eb="168">
      <t>ジョウキョウ</t>
    </rPh>
    <rPh sb="169" eb="171">
      <t>コウリョ</t>
    </rPh>
    <rPh sb="172" eb="174">
      <t>シセツ</t>
    </rPh>
    <rPh sb="175" eb="178">
      <t>トウハイゴウ</t>
    </rPh>
    <rPh sb="178" eb="179">
      <t>トウ</t>
    </rPh>
    <rPh sb="180" eb="182">
      <t>ケイヒ</t>
    </rPh>
    <rPh sb="182" eb="184">
      <t>サクゲン</t>
    </rPh>
    <rPh sb="185" eb="186">
      <t>スス</t>
    </rPh>
    <rPh sb="190" eb="192">
      <t>ヒツヨウ</t>
    </rPh>
    <phoneticPr fontId="4"/>
  </si>
  <si>
    <t>①収益的収支比率については、100％を大きく下回っているため、現状で健全経営が出来ているとはいえません。⑤経費回収率についても、100％を下回っていますが、これは全国平均、類似団体と近い数値となっているため、特定環境保全公共下水道事業は全体的にこのような傾向にあると考えられます。また、④企業債残高対事業規模比率も全国平均、類似団体と同程度となっています。平成24年度からみると、これらの指標は年々改善しているため、今後の経営においても継続して健全経営を目指すべきと考えられます。なお、⑦施設利用率、⑧水洗化率は全国平均、類似団体を下回っている状況のため、これらに関しても100％に近づけていけるよう水洗化の促進が必要です。</t>
    <rPh sb="1" eb="3">
      <t>シュウエキ</t>
    </rPh>
    <rPh sb="3" eb="4">
      <t>テキ</t>
    </rPh>
    <rPh sb="4" eb="6">
      <t>シュウシ</t>
    </rPh>
    <rPh sb="6" eb="8">
      <t>ヒリツ</t>
    </rPh>
    <rPh sb="19" eb="20">
      <t>オオ</t>
    </rPh>
    <rPh sb="22" eb="24">
      <t>シタマワ</t>
    </rPh>
    <rPh sb="31" eb="33">
      <t>ゲンジョウ</t>
    </rPh>
    <rPh sb="34" eb="36">
      <t>ケンゼン</t>
    </rPh>
    <rPh sb="36" eb="38">
      <t>ケイエイ</t>
    </rPh>
    <rPh sb="39" eb="41">
      <t>デキ</t>
    </rPh>
    <rPh sb="53" eb="55">
      <t>ケイヒ</t>
    </rPh>
    <rPh sb="55" eb="57">
      <t>カイシュウ</t>
    </rPh>
    <rPh sb="57" eb="58">
      <t>リツ</t>
    </rPh>
    <rPh sb="69" eb="71">
      <t>シタマワ</t>
    </rPh>
    <rPh sb="81" eb="83">
      <t>ゼンコク</t>
    </rPh>
    <rPh sb="83" eb="85">
      <t>ヘイキン</t>
    </rPh>
    <rPh sb="86" eb="88">
      <t>ルイジ</t>
    </rPh>
    <rPh sb="88" eb="90">
      <t>ダンタイ</t>
    </rPh>
    <rPh sb="91" eb="92">
      <t>チカ</t>
    </rPh>
    <rPh sb="93" eb="95">
      <t>スウチ</t>
    </rPh>
    <rPh sb="104" eb="106">
      <t>トクテイ</t>
    </rPh>
    <rPh sb="106" eb="108">
      <t>カンキョウ</t>
    </rPh>
    <rPh sb="108" eb="110">
      <t>ホゼン</t>
    </rPh>
    <rPh sb="110" eb="112">
      <t>コウキョウ</t>
    </rPh>
    <rPh sb="112" eb="115">
      <t>ゲスイドウ</t>
    </rPh>
    <rPh sb="115" eb="117">
      <t>ジギョウ</t>
    </rPh>
    <rPh sb="118" eb="121">
      <t>ゼンタイテキ</t>
    </rPh>
    <rPh sb="127" eb="129">
      <t>ケイコウ</t>
    </rPh>
    <rPh sb="133" eb="134">
      <t>カンガ</t>
    </rPh>
    <rPh sb="144" eb="146">
      <t>キギョウ</t>
    </rPh>
    <rPh sb="146" eb="147">
      <t>サイ</t>
    </rPh>
    <rPh sb="147" eb="149">
      <t>ザンダカ</t>
    </rPh>
    <rPh sb="150" eb="152">
      <t>ジギョウ</t>
    </rPh>
    <rPh sb="152" eb="154">
      <t>キボ</t>
    </rPh>
    <rPh sb="154" eb="156">
      <t>ヒリツ</t>
    </rPh>
    <rPh sb="233" eb="234">
      <t>カンガ</t>
    </rPh>
    <rPh sb="300" eb="303">
      <t>スイセンカ</t>
    </rPh>
    <rPh sb="304" eb="306">
      <t>ソクシン</t>
    </rPh>
    <rPh sb="307" eb="309">
      <t>ヒツヨウ</t>
    </rPh>
    <phoneticPr fontId="4"/>
  </si>
  <si>
    <t>特定環境保全公共下水道事業は4処理区有り、古いものは供用開始から27年が経過しており、施設の経過劣化が進み更新時期となっています。これらの施設については調査・点検を行い計画的に更新を行い延命化する必要があります。現在、終末処理場の調査・点検を進めていますが、経過年数が進むにつれ更新や修繕の必要箇所数は増加傾向となっています。この調査結果により、流末処理場の更新計画の検討を行っています。また、管渠については、法定耐用年数が経過するまで期間があるため、今後は計画的に基礎調査を行い老朽化対策をする必要があると思われます。</t>
    <rPh sb="0" eb="2">
      <t>トクテイ</t>
    </rPh>
    <rPh sb="2" eb="4">
      <t>カンキョウ</t>
    </rPh>
    <rPh sb="4" eb="6">
      <t>ホゼン</t>
    </rPh>
    <rPh sb="6" eb="8">
      <t>コウキョウ</t>
    </rPh>
    <rPh sb="8" eb="11">
      <t>ゲスイドウ</t>
    </rPh>
    <rPh sb="11" eb="13">
      <t>ジギョウ</t>
    </rPh>
    <rPh sb="15" eb="17">
      <t>ショリ</t>
    </rPh>
    <rPh sb="17" eb="18">
      <t>ク</t>
    </rPh>
    <rPh sb="18" eb="19">
      <t>ア</t>
    </rPh>
    <rPh sb="21" eb="22">
      <t>フル</t>
    </rPh>
    <rPh sb="26" eb="28">
      <t>キョウヨウ</t>
    </rPh>
    <rPh sb="28" eb="30">
      <t>カイシ</t>
    </rPh>
    <rPh sb="34" eb="35">
      <t>ネン</t>
    </rPh>
    <rPh sb="36" eb="38">
      <t>ケイカ</t>
    </rPh>
    <rPh sb="43" eb="45">
      <t>シセツ</t>
    </rPh>
    <rPh sb="46" eb="48">
      <t>ケイカ</t>
    </rPh>
    <rPh sb="48" eb="50">
      <t>レッカ</t>
    </rPh>
    <rPh sb="51" eb="52">
      <t>スス</t>
    </rPh>
    <rPh sb="53" eb="55">
      <t>コウシン</t>
    </rPh>
    <rPh sb="55" eb="57">
      <t>ジキ</t>
    </rPh>
    <rPh sb="69" eb="71">
      <t>シセツ</t>
    </rPh>
    <rPh sb="76" eb="78">
      <t>チョウサ</t>
    </rPh>
    <rPh sb="79" eb="81">
      <t>テンケン</t>
    </rPh>
    <rPh sb="82" eb="83">
      <t>オコナ</t>
    </rPh>
    <rPh sb="84" eb="87">
      <t>ケイカクテキ</t>
    </rPh>
    <rPh sb="88" eb="90">
      <t>コウシン</t>
    </rPh>
    <rPh sb="91" eb="92">
      <t>オコナ</t>
    </rPh>
    <rPh sb="93" eb="95">
      <t>エンメイ</t>
    </rPh>
    <rPh sb="95" eb="96">
      <t>カ</t>
    </rPh>
    <rPh sb="98" eb="100">
      <t>ヒツヨウ</t>
    </rPh>
    <rPh sb="106" eb="108">
      <t>ゲンザイ</t>
    </rPh>
    <rPh sb="109" eb="111">
      <t>シュウマツ</t>
    </rPh>
    <rPh sb="111" eb="114">
      <t>ショリジョウ</t>
    </rPh>
    <rPh sb="115" eb="117">
      <t>チョウサ</t>
    </rPh>
    <rPh sb="118" eb="120">
      <t>テンケン</t>
    </rPh>
    <rPh sb="129" eb="131">
      <t>ケイカ</t>
    </rPh>
    <rPh sb="131" eb="133">
      <t>ネンスウ</t>
    </rPh>
    <rPh sb="134" eb="135">
      <t>スス</t>
    </rPh>
    <rPh sb="139" eb="141">
      <t>コウシン</t>
    </rPh>
    <rPh sb="142" eb="144">
      <t>シュウゼン</t>
    </rPh>
    <rPh sb="145" eb="147">
      <t>ヒツヨウ</t>
    </rPh>
    <rPh sb="147" eb="149">
      <t>カショ</t>
    </rPh>
    <rPh sb="149" eb="150">
      <t>スウ</t>
    </rPh>
    <rPh sb="151" eb="153">
      <t>ゾウカ</t>
    </rPh>
    <rPh sb="153" eb="155">
      <t>ケイコウ</t>
    </rPh>
    <rPh sb="165" eb="167">
      <t>チョウサ</t>
    </rPh>
    <rPh sb="167" eb="169">
      <t>ケッカ</t>
    </rPh>
    <rPh sb="173" eb="174">
      <t>リュウ</t>
    </rPh>
    <rPh sb="174" eb="175">
      <t>マツ</t>
    </rPh>
    <rPh sb="175" eb="177">
      <t>ショリ</t>
    </rPh>
    <rPh sb="177" eb="178">
      <t>ジョウ</t>
    </rPh>
    <rPh sb="179" eb="181">
      <t>コウシン</t>
    </rPh>
    <rPh sb="181" eb="183">
      <t>ケイカク</t>
    </rPh>
    <rPh sb="187" eb="188">
      <t>オコナ</t>
    </rPh>
    <rPh sb="197" eb="199">
      <t>カンキョ</t>
    </rPh>
    <rPh sb="205" eb="207">
      <t>ホウテイ</t>
    </rPh>
    <rPh sb="207" eb="209">
      <t>タイヨウ</t>
    </rPh>
    <rPh sb="209" eb="211">
      <t>ネンスウ</t>
    </rPh>
    <rPh sb="212" eb="214">
      <t>ケイカ</t>
    </rPh>
    <rPh sb="218" eb="220">
      <t>キカン</t>
    </rPh>
    <rPh sb="226" eb="228">
      <t>コンゴ</t>
    </rPh>
    <rPh sb="229" eb="231">
      <t>ケイカク</t>
    </rPh>
    <rPh sb="231" eb="232">
      <t>テキ</t>
    </rPh>
    <rPh sb="233" eb="235">
      <t>キソ</t>
    </rPh>
    <rPh sb="235" eb="237">
      <t>チョウサ</t>
    </rPh>
    <rPh sb="238" eb="239">
      <t>オコナ</t>
    </rPh>
    <rPh sb="240" eb="243">
      <t>ロウキュウカ</t>
    </rPh>
    <rPh sb="243" eb="245">
      <t>タイサク</t>
    </rPh>
    <rPh sb="248" eb="250">
      <t>ヒツヨウ</t>
    </rPh>
    <rPh sb="254" eb="25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</si>
</sst>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35392"/>
        <c:axId val="950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5035392"/>
        <c:axId val="95037312"/>
      </c:lineChart>
      <c:dateAx>
        <c:axId val="95035392"/>
        <c:scaling>
          <c:orientation val="minMax"/>
        </c:scaling>
        <c:delete val="1"/>
        <c:axPos val="b"/>
        <c:numFmt formatCode="ge" sourceLinked="1"/>
        <c:majorTickMark val="none"/>
        <c:minorTickMark val="none"/>
        <c:tickLblPos val="none"/>
        <c:crossAx val="95037312"/>
        <c:crosses val="autoZero"/>
        <c:auto val="1"/>
        <c:lblOffset val="100"/>
        <c:baseTimeUnit val="years"/>
      </c:dateAx>
      <c:valAx>
        <c:axId val="950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24.95</c:v>
                </c:pt>
                <c:pt idx="1">
                  <c:v>26.54</c:v>
                </c:pt>
                <c:pt idx="2">
                  <c:v>25.92</c:v>
                </c:pt>
                <c:pt idx="3">
                  <c:v>25.5</c:v>
                </c:pt>
                <c:pt idx="4">
                  <c:v>25.5</c:v>
                </c:pt>
              </c:numCache>
            </c:numRef>
          </c:val>
        </c:ser>
        <c:dLbls>
          <c:showLegendKey val="0"/>
          <c:showVal val="0"/>
          <c:showCatName val="0"/>
          <c:showSerName val="0"/>
          <c:showPercent val="0"/>
          <c:showBubbleSize val="0"/>
        </c:dLbls>
        <c:gapWidth val="150"/>
        <c:axId val="97210752"/>
        <c:axId val="97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7210752"/>
        <c:axId val="97212672"/>
      </c:lineChart>
      <c:dateAx>
        <c:axId val="97210752"/>
        <c:scaling>
          <c:orientation val="minMax"/>
        </c:scaling>
        <c:delete val="1"/>
        <c:axPos val="b"/>
        <c:numFmt formatCode="ge" sourceLinked="1"/>
        <c:majorTickMark val="none"/>
        <c:minorTickMark val="none"/>
        <c:tickLblPos val="none"/>
        <c:crossAx val="97212672"/>
        <c:crosses val="autoZero"/>
        <c:auto val="1"/>
        <c:lblOffset val="100"/>
        <c:baseTimeUnit val="years"/>
      </c:dateAx>
      <c:valAx>
        <c:axId val="97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74.41</c:v>
                </c:pt>
                <c:pt idx="1">
                  <c:v>74.489999999999995</c:v>
                </c:pt>
                <c:pt idx="2">
                  <c:v>74.5</c:v>
                </c:pt>
                <c:pt idx="3">
                  <c:v>77.45</c:v>
                </c:pt>
                <c:pt idx="4">
                  <c:v>78.28</c:v>
                </c:pt>
              </c:numCache>
            </c:numRef>
          </c:val>
        </c:ser>
        <c:dLbls>
          <c:showLegendKey val="0"/>
          <c:showVal val="0"/>
          <c:showCatName val="0"/>
          <c:showSerName val="0"/>
          <c:showPercent val="0"/>
          <c:showBubbleSize val="0"/>
        </c:dLbls>
        <c:gapWidth val="150"/>
        <c:axId val="97243136"/>
        <c:axId val="97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7243136"/>
        <c:axId val="97245056"/>
      </c:lineChart>
      <c:dateAx>
        <c:axId val="97243136"/>
        <c:scaling>
          <c:orientation val="minMax"/>
        </c:scaling>
        <c:delete val="1"/>
        <c:axPos val="b"/>
        <c:numFmt formatCode="ge" sourceLinked="1"/>
        <c:majorTickMark val="none"/>
        <c:minorTickMark val="none"/>
        <c:tickLblPos val="none"/>
        <c:crossAx val="97245056"/>
        <c:crosses val="autoZero"/>
        <c:auto val="1"/>
        <c:lblOffset val="100"/>
        <c:baseTimeUnit val="years"/>
      </c:dateAx>
      <c:valAx>
        <c:axId val="97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64.63</c:v>
                </c:pt>
                <c:pt idx="1">
                  <c:v>73.290000000000006</c:v>
                </c:pt>
                <c:pt idx="2">
                  <c:v>56.84</c:v>
                </c:pt>
                <c:pt idx="3">
                  <c:v>65.12</c:v>
                </c:pt>
                <c:pt idx="4">
                  <c:v>46.44</c:v>
                </c:pt>
              </c:numCache>
            </c:numRef>
          </c:val>
        </c:ser>
        <c:dLbls>
          <c:showLegendKey val="0"/>
          <c:showVal val="0"/>
          <c:showCatName val="0"/>
          <c:showSerName val="0"/>
          <c:showPercent val="0"/>
          <c:showBubbleSize val="0"/>
        </c:dLbls>
        <c:gapWidth val="150"/>
        <c:axId val="95071616"/>
        <c:axId val="950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71616"/>
        <c:axId val="95081984"/>
      </c:lineChart>
      <c:dateAx>
        <c:axId val="95071616"/>
        <c:scaling>
          <c:orientation val="minMax"/>
        </c:scaling>
        <c:delete val="1"/>
        <c:axPos val="b"/>
        <c:numFmt formatCode="ge" sourceLinked="1"/>
        <c:majorTickMark val="none"/>
        <c:minorTickMark val="none"/>
        <c:tickLblPos val="none"/>
        <c:crossAx val="95081984"/>
        <c:crosses val="autoZero"/>
        <c:auto val="1"/>
        <c:lblOffset val="100"/>
        <c:baseTimeUnit val="years"/>
      </c:dateAx>
      <c:valAx>
        <c:axId val="950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73472"/>
        <c:axId val="96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73472"/>
        <c:axId val="96879744"/>
      </c:lineChart>
      <c:dateAx>
        <c:axId val="96873472"/>
        <c:scaling>
          <c:orientation val="minMax"/>
        </c:scaling>
        <c:delete val="1"/>
        <c:axPos val="b"/>
        <c:numFmt formatCode="ge" sourceLinked="1"/>
        <c:majorTickMark val="none"/>
        <c:minorTickMark val="none"/>
        <c:tickLblPos val="none"/>
        <c:crossAx val="96879744"/>
        <c:crosses val="autoZero"/>
        <c:auto val="1"/>
        <c:lblOffset val="100"/>
        <c:baseTimeUnit val="years"/>
      </c:dateAx>
      <c:valAx>
        <c:axId val="96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22240"/>
        <c:axId val="969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22240"/>
        <c:axId val="96924416"/>
      </c:lineChart>
      <c:dateAx>
        <c:axId val="96922240"/>
        <c:scaling>
          <c:orientation val="minMax"/>
        </c:scaling>
        <c:delete val="1"/>
        <c:axPos val="b"/>
        <c:numFmt formatCode="ge" sourceLinked="1"/>
        <c:majorTickMark val="none"/>
        <c:minorTickMark val="none"/>
        <c:tickLblPos val="none"/>
        <c:crossAx val="96924416"/>
        <c:crosses val="autoZero"/>
        <c:auto val="1"/>
        <c:lblOffset val="100"/>
        <c:baseTimeUnit val="years"/>
      </c:dateAx>
      <c:valAx>
        <c:axId val="96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30528"/>
        <c:axId val="970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30528"/>
        <c:axId val="97032448"/>
      </c:lineChart>
      <c:dateAx>
        <c:axId val="97030528"/>
        <c:scaling>
          <c:orientation val="minMax"/>
        </c:scaling>
        <c:delete val="1"/>
        <c:axPos val="b"/>
        <c:numFmt formatCode="ge" sourceLinked="1"/>
        <c:majorTickMark val="none"/>
        <c:minorTickMark val="none"/>
        <c:tickLblPos val="none"/>
        <c:crossAx val="97032448"/>
        <c:crosses val="autoZero"/>
        <c:auto val="1"/>
        <c:lblOffset val="100"/>
        <c:baseTimeUnit val="years"/>
      </c:dateAx>
      <c:valAx>
        <c:axId val="97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37728"/>
        <c:axId val="97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37728"/>
        <c:axId val="97339648"/>
      </c:lineChart>
      <c:dateAx>
        <c:axId val="97337728"/>
        <c:scaling>
          <c:orientation val="minMax"/>
        </c:scaling>
        <c:delete val="1"/>
        <c:axPos val="b"/>
        <c:numFmt formatCode="ge" sourceLinked="1"/>
        <c:majorTickMark val="none"/>
        <c:minorTickMark val="none"/>
        <c:tickLblPos val="none"/>
        <c:crossAx val="97339648"/>
        <c:crosses val="autoZero"/>
        <c:auto val="1"/>
        <c:lblOffset val="100"/>
        <c:baseTimeUnit val="years"/>
      </c:dateAx>
      <c:valAx>
        <c:axId val="97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1981.28</c:v>
                </c:pt>
                <c:pt idx="1">
                  <c:v>1452.29</c:v>
                </c:pt>
                <c:pt idx="2">
                  <c:v>2170.62</c:v>
                </c:pt>
                <c:pt idx="3">
                  <c:v>1885.98</c:v>
                </c:pt>
                <c:pt idx="4">
                  <c:v>1511.08</c:v>
                </c:pt>
              </c:numCache>
            </c:numRef>
          </c:val>
        </c:ser>
        <c:dLbls>
          <c:showLegendKey val="0"/>
          <c:showVal val="0"/>
          <c:showCatName val="0"/>
          <c:showSerName val="0"/>
          <c:showPercent val="0"/>
          <c:showBubbleSize val="0"/>
        </c:dLbls>
        <c:gapWidth val="150"/>
        <c:axId val="97357824"/>
        <c:axId val="97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7357824"/>
        <c:axId val="97359744"/>
      </c:lineChart>
      <c:dateAx>
        <c:axId val="97357824"/>
        <c:scaling>
          <c:orientation val="minMax"/>
        </c:scaling>
        <c:delete val="1"/>
        <c:axPos val="b"/>
        <c:numFmt formatCode="ge" sourceLinked="1"/>
        <c:majorTickMark val="none"/>
        <c:minorTickMark val="none"/>
        <c:tickLblPos val="none"/>
        <c:crossAx val="97359744"/>
        <c:crosses val="autoZero"/>
        <c:auto val="1"/>
        <c:lblOffset val="100"/>
        <c:baseTimeUnit val="years"/>
      </c:dateAx>
      <c:valAx>
        <c:axId val="97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49.31</c:v>
                </c:pt>
                <c:pt idx="1">
                  <c:v>55.89</c:v>
                </c:pt>
                <c:pt idx="2">
                  <c:v>37.17</c:v>
                </c:pt>
                <c:pt idx="3">
                  <c:v>46.97</c:v>
                </c:pt>
                <c:pt idx="4">
                  <c:v>64.83</c:v>
                </c:pt>
              </c:numCache>
            </c:numRef>
          </c:val>
        </c:ser>
        <c:dLbls>
          <c:showLegendKey val="0"/>
          <c:showVal val="0"/>
          <c:showCatName val="0"/>
          <c:showSerName val="0"/>
          <c:showPercent val="0"/>
          <c:showBubbleSize val="0"/>
        </c:dLbls>
        <c:gapWidth val="150"/>
        <c:axId val="97136000"/>
        <c:axId val="971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7136000"/>
        <c:axId val="97142272"/>
      </c:lineChart>
      <c:dateAx>
        <c:axId val="97136000"/>
        <c:scaling>
          <c:orientation val="minMax"/>
        </c:scaling>
        <c:delete val="1"/>
        <c:axPos val="b"/>
        <c:numFmt formatCode="ge" sourceLinked="1"/>
        <c:majorTickMark val="none"/>
        <c:minorTickMark val="none"/>
        <c:tickLblPos val="none"/>
        <c:crossAx val="97142272"/>
        <c:crosses val="autoZero"/>
        <c:auto val="1"/>
        <c:lblOffset val="100"/>
        <c:baseTimeUnit val="years"/>
      </c:dateAx>
      <c:valAx>
        <c:axId val="971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323.42</c:v>
                </c:pt>
                <c:pt idx="1">
                  <c:v>275.93</c:v>
                </c:pt>
                <c:pt idx="2">
                  <c:v>427.59</c:v>
                </c:pt>
                <c:pt idx="3">
                  <c:v>340.53</c:v>
                </c:pt>
                <c:pt idx="4">
                  <c:v>251.54</c:v>
                </c:pt>
              </c:numCache>
            </c:numRef>
          </c:val>
        </c:ser>
        <c:dLbls>
          <c:showLegendKey val="0"/>
          <c:showVal val="0"/>
          <c:showCatName val="0"/>
          <c:showSerName val="0"/>
          <c:showPercent val="0"/>
          <c:showBubbleSize val="0"/>
        </c:dLbls>
        <c:gapWidth val="150"/>
        <c:axId val="97170560"/>
        <c:axId val="97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7170560"/>
        <c:axId val="97172480"/>
      </c:lineChart>
      <c:dateAx>
        <c:axId val="97170560"/>
        <c:scaling>
          <c:orientation val="minMax"/>
        </c:scaling>
        <c:delete val="1"/>
        <c:axPos val="b"/>
        <c:numFmt formatCode="ge" sourceLinked="1"/>
        <c:majorTickMark val="none"/>
        <c:minorTickMark val="none"/>
        <c:tickLblPos val="none"/>
        <c:crossAx val="97172480"/>
        <c:crosses val="autoZero"/>
        <c:auto val="1"/>
        <c:lblOffset val="100"/>
        <c:baseTimeUnit val="years"/>
      </c:dateAx>
      <c:valAx>
        <c:axId val="97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大山町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17189</v>
      </c>
      <c r="AM8" s="47"/>
      <c r="AN8" s="47"/>
      <c r="AO8" s="47"/>
      <c r="AP8" s="47"/>
      <c r="AQ8" s="47"/>
      <c r="AR8" s="47"/>
      <c r="AS8" s="47"/>
      <c r="AT8" s="43">
        <f>データ!S6</f>
        <v>189.83</v>
      </c>
      <c r="AU8" s="43"/>
      <c r="AV8" s="43"/>
      <c r="AW8" s="43"/>
      <c r="AX8" s="43"/>
      <c r="AY8" s="43"/>
      <c r="AZ8" s="43"/>
      <c r="BA8" s="43"/>
      <c r="BB8" s="43">
        <f>データ!T6</f>
        <v>90.55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44.87</v>
      </c>
      <c r="Q10" s="43"/>
      <c r="R10" s="43"/>
      <c r="S10" s="43"/>
      <c r="T10" s="43"/>
      <c r="U10" s="43"/>
      <c r="V10" s="43"/>
      <c r="W10" s="43">
        <f>データ!P6</f>
        <v>100</v>
      </c>
      <c r="X10" s="43"/>
      <c r="Y10" s="43"/>
      <c r="Z10" s="43"/>
      <c r="AA10" s="43"/>
      <c r="AB10" s="43"/>
      <c r="AC10" s="43"/>
      <c r="AD10" s="47">
        <f>データ!Q6</f>
        <v>3602</v>
      </c>
      <c r="AE10" s="47"/>
      <c r="AF10" s="47"/>
      <c r="AG10" s="47"/>
      <c r="AH10" s="47"/>
      <c r="AI10" s="47"/>
      <c r="AJ10" s="47"/>
      <c r="AK10" s="2"/>
      <c r="AL10" s="47">
        <f>データ!U6</f>
        <v>7670</v>
      </c>
      <c r="AM10" s="47"/>
      <c r="AN10" s="47"/>
      <c r="AO10" s="47"/>
      <c r="AP10" s="47"/>
      <c r="AQ10" s="47"/>
      <c r="AR10" s="47"/>
      <c r="AS10" s="47"/>
      <c r="AT10" s="43">
        <f>データ!V6</f>
        <v>3.26</v>
      </c>
      <c r="AU10" s="43"/>
      <c r="AV10" s="43"/>
      <c r="AW10" s="43"/>
      <c r="AX10" s="43"/>
      <c r="AY10" s="43"/>
      <c r="AZ10" s="43"/>
      <c r="BA10" s="43"/>
      <c r="BB10" s="43">
        <f>データ!W6</f>
        <v>2352.7600000000002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313866</v>
      </c>
      <c r="D6" s="31">
        <f t="shared" si="3"/>
        <v>47</v>
      </c>
      <c r="E6" s="31">
        <f t="shared" si="3"/>
        <v>17</v>
      </c>
      <c r="F6" s="31">
        <f t="shared" si="3"/>
        <v>4</v>
      </c>
      <c r="G6" s="31">
        <f t="shared" si="3"/>
        <v>0</v>
      </c>
      <c r="H6" s="31" t="str">
        <f t="shared" si="3"/>
        <v>鳥取県　大山町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44.87</v>
      </c>
      <c r="P6" s="32">
        <f t="shared" si="3"/>
        <v>100</v>
      </c>
      <c r="Q6" s="32">
        <f t="shared" si="3"/>
        <v>3602</v>
      </c>
      <c r="R6" s="32">
        <f t="shared" si="3"/>
        <v>17189</v>
      </c>
      <c r="S6" s="32">
        <f t="shared" si="3"/>
        <v>189.83</v>
      </c>
      <c r="T6" s="32">
        <f t="shared" si="3"/>
        <v>90.55</v>
      </c>
      <c r="U6" s="32">
        <f t="shared" si="3"/>
        <v>7670</v>
      </c>
      <c r="V6" s="32">
        <f t="shared" si="3"/>
        <v>3.26</v>
      </c>
      <c r="W6" s="32">
        <f t="shared" si="3"/>
        <v>2352.7600000000002</v>
      </c>
      <c r="X6" s="33">
        <f>IF(X7="",NA(),X7)</f>
        <v>64.63</v>
      </c>
      <c r="Y6" s="33">
        <f t="shared" ref="Y6:AG6" si="4">IF(Y7="",NA(),Y7)</f>
        <v>73.290000000000006</v>
      </c>
      <c r="Z6" s="33">
        <f t="shared" si="4"/>
        <v>56.84</v>
      </c>
      <c r="AA6" s="33">
        <f t="shared" si="4"/>
        <v>65.12</v>
      </c>
      <c r="AB6" s="33">
        <f t="shared" si="4"/>
        <v>46.44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1981.28</v>
      </c>
      <c r="BF6" s="33">
        <f t="shared" ref="BF6:BN6" si="7">IF(BF7="",NA(),BF7)</f>
        <v>1452.29</v>
      </c>
      <c r="BG6" s="33">
        <f t="shared" si="7"/>
        <v>2170.62</v>
      </c>
      <c r="BH6" s="33">
        <f t="shared" si="7"/>
        <v>1885.98</v>
      </c>
      <c r="BI6" s="33">
        <f t="shared" si="7"/>
        <v>1511.08</v>
      </c>
      <c r="BJ6" s="33">
        <f t="shared" si="7"/>
        <v>1812.65</v>
      </c>
      <c r="BK6" s="33">
        <f t="shared" si="7"/>
        <v>1764.87</v>
      </c>
      <c r="BL6" s="33">
        <f t="shared" si="7"/>
        <v>1622.51</v>
      </c>
      <c r="BM6" s="33">
        <f t="shared" si="7"/>
        <v>1569.13</v>
      </c>
      <c r="BN6" s="33">
        <f t="shared" si="7"/>
        <v>1436</v>
      </c>
      <c r="BO6" s="32" t="str">
        <f>IF(BO7="","",IF(BO7="-","【-】","【"&amp;SUBSTITUTE(TEXT(BO7,"#,##0.00"),"-","△")&amp;"】"))</f>
        <v>【1,479.31】</v>
      </c>
      <c r="BP6" s="33">
        <f>IF(BP7="",NA(),BP7)</f>
        <v>49.31</v>
      </c>
      <c r="BQ6" s="33">
        <f t="shared" ref="BQ6:BY6" si="8">IF(BQ7="",NA(),BQ7)</f>
        <v>55.89</v>
      </c>
      <c r="BR6" s="33">
        <f t="shared" si="8"/>
        <v>37.17</v>
      </c>
      <c r="BS6" s="33">
        <f t="shared" si="8"/>
        <v>46.97</v>
      </c>
      <c r="BT6" s="33">
        <f t="shared" si="8"/>
        <v>64.83</v>
      </c>
      <c r="BU6" s="33">
        <f t="shared" si="8"/>
        <v>59.35</v>
      </c>
      <c r="BV6" s="33">
        <f t="shared" si="8"/>
        <v>60.75</v>
      </c>
      <c r="BW6" s="33">
        <f t="shared" si="8"/>
        <v>62.83</v>
      </c>
      <c r="BX6" s="33">
        <f t="shared" si="8"/>
        <v>64.63</v>
      </c>
      <c r="BY6" s="33">
        <f t="shared" si="8"/>
        <v>66.56</v>
      </c>
      <c r="BZ6" s="32" t="str">
        <f>IF(BZ7="","",IF(BZ7="-","【-】","【"&amp;SUBSTITUTE(TEXT(BZ7,"#,##0.00"),"-","△")&amp;"】"))</f>
        <v>【63.50】</v>
      </c>
      <c r="CA6" s="33">
        <f>IF(CA7="",NA(),CA7)</f>
        <v>323.42</v>
      </c>
      <c r="CB6" s="33">
        <f t="shared" ref="CB6:CJ6" si="9">IF(CB7="",NA(),CB7)</f>
        <v>275.93</v>
      </c>
      <c r="CC6" s="33">
        <f t="shared" si="9"/>
        <v>427.59</v>
      </c>
      <c r="CD6" s="33">
        <f t="shared" si="9"/>
        <v>340.53</v>
      </c>
      <c r="CE6" s="33">
        <f t="shared" si="9"/>
        <v>251.54</v>
      </c>
      <c r="CF6" s="33">
        <f t="shared" si="9"/>
        <v>260.48</v>
      </c>
      <c r="CG6" s="33">
        <f t="shared" si="9"/>
        <v>256</v>
      </c>
      <c r="CH6" s="33">
        <f t="shared" si="9"/>
        <v>250.43</v>
      </c>
      <c r="CI6" s="33">
        <f t="shared" si="9"/>
        <v>245.75</v>
      </c>
      <c r="CJ6" s="33">
        <f t="shared" si="9"/>
        <v>244.29</v>
      </c>
      <c r="CK6" s="32" t="str">
        <f>IF(CK7="","",IF(CK7="-","【-】","【"&amp;SUBSTITUTE(TEXT(CK7,"#,##0.00"),"-","△")&amp;"】"))</f>
        <v>【253.12】</v>
      </c>
      <c r="CL6" s="33">
        <f>IF(CL7="",NA(),CL7)</f>
        <v>24.95</v>
      </c>
      <c r="CM6" s="33">
        <f t="shared" ref="CM6:CU6" si="10">IF(CM7="",NA(),CM7)</f>
        <v>26.54</v>
      </c>
      <c r="CN6" s="33">
        <f t="shared" si="10"/>
        <v>25.92</v>
      </c>
      <c r="CO6" s="33">
        <f t="shared" si="10"/>
        <v>25.5</v>
      </c>
      <c r="CP6" s="33">
        <f t="shared" si="10"/>
        <v>25.5</v>
      </c>
      <c r="CQ6" s="33">
        <f t="shared" si="10"/>
        <v>40.56</v>
      </c>
      <c r="CR6" s="33">
        <f t="shared" si="10"/>
        <v>41.59</v>
      </c>
      <c r="CS6" s="33">
        <f t="shared" si="10"/>
        <v>42.31</v>
      </c>
      <c r="CT6" s="33">
        <f t="shared" si="10"/>
        <v>43.65</v>
      </c>
      <c r="CU6" s="33">
        <f t="shared" si="10"/>
        <v>43.58</v>
      </c>
      <c r="CV6" s="32" t="str">
        <f>IF(CV7="","",IF(CV7="-","【-】","【"&amp;SUBSTITUTE(TEXT(CV7,"#,##0.00"),"-","△")&amp;"】"))</f>
        <v>【41.06】</v>
      </c>
      <c r="CW6" s="33">
        <f>IF(CW7="",NA(),CW7)</f>
        <v>74.41</v>
      </c>
      <c r="CX6" s="33">
        <f t="shared" ref="CX6:DF6" si="11">IF(CX7="",NA(),CX7)</f>
        <v>74.489999999999995</v>
      </c>
      <c r="CY6" s="33">
        <f t="shared" si="11"/>
        <v>74.5</v>
      </c>
      <c r="CZ6" s="33">
        <f t="shared" si="11"/>
        <v>77.45</v>
      </c>
      <c r="DA6" s="33">
        <f t="shared" si="11"/>
        <v>78.28</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313866</v>
      </c>
      <c r="D7" s="35">
        <v>47</v>
      </c>
      <c r="E7" s="35">
        <v>17</v>
      </c>
      <c r="F7" s="35">
        <v>4</v>
      </c>
      <c r="G7" s="35">
        <v>0</v>
      </c>
      <c r="H7" s="35" t="s">
        <v>96</v>
      </c>
      <c r="I7" s="35" t="s">
        <v>97</v>
      </c>
      <c r="J7" s="35" t="s">
        <v>98</v>
      </c>
      <c r="K7" s="35" t="s">
        <v>99</v>
      </c>
      <c r="L7" s="35" t="s">
        <v>100</v>
      </c>
      <c r="M7" s="36" t="s">
        <v>101</v>
      </c>
      <c r="N7" s="36" t="s">
        <v>102</v>
      </c>
      <c r="O7" s="36">
        <v>44.87</v>
      </c>
      <c r="P7" s="36">
        <v>100</v>
      </c>
      <c r="Q7" s="36">
        <v>3602</v>
      </c>
      <c r="R7" s="36">
        <v>17189</v>
      </c>
      <c r="S7" s="36">
        <v>189.83</v>
      </c>
      <c r="T7" s="36">
        <v>90.55</v>
      </c>
      <c r="U7" s="36">
        <v>7670</v>
      </c>
      <c r="V7" s="36">
        <v>3.26</v>
      </c>
      <c r="W7" s="36">
        <v>2352.7600000000002</v>
      </c>
      <c r="X7" s="36">
        <v>64.63</v>
      </c>
      <c r="Y7" s="36">
        <v>73.290000000000006</v>
      </c>
      <c r="Z7" s="36">
        <v>56.84</v>
      </c>
      <c r="AA7" s="36">
        <v>65.12</v>
      </c>
      <c r="AB7" s="36">
        <v>46.44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1981.28</v>
      </c>
      <c r="BF7" s="36">
        <v>1452.29</v>
      </c>
      <c r="BG7" s="36">
        <v>2170.62</v>
      </c>
      <c r="BH7" s="36">
        <v>1885.98</v>
      </c>
      <c r="BI7" s="36">
        <v>1511.08</v>
      </c>
      <c r="BJ7" s="36">
        <v>1812.65</v>
      </c>
      <c r="BK7" s="36">
        <v>1764.87</v>
      </c>
      <c r="BL7" s="36">
        <v>1622.51</v>
      </c>
      <c r="BM7" s="36">
        <v>1569.13</v>
      </c>
      <c r="BN7" s="36">
        <v>1436</v>
      </c>
      <c r="BO7" s="36">
        <v>1479.31</v>
      </c>
      <c r="BP7" s="36">
        <v>49.31</v>
      </c>
      <c r="BQ7" s="36">
        <v>55.89</v>
      </c>
      <c r="BR7" s="36">
        <v>37.17</v>
      </c>
      <c r="BS7" s="36">
        <v>46.97</v>
      </c>
      <c r="BT7" s="36">
        <v>64.83</v>
      </c>
      <c r="BU7" s="36">
        <v>59.35</v>
      </c>
      <c r="BV7" s="36">
        <v>60.75</v>
      </c>
      <c r="BW7" s="36">
        <v>62.83</v>
      </c>
      <c r="BX7" s="36">
        <v>64.63</v>
      </c>
      <c r="BY7" s="36">
        <v>66.56</v>
      </c>
      <c r="BZ7" s="36">
        <v>63.5</v>
      </c>
      <c r="CA7" s="36">
        <v>323.42</v>
      </c>
      <c r="CB7" s="36">
        <v>275.93</v>
      </c>
      <c r="CC7" s="36">
        <v>427.59</v>
      </c>
      <c r="CD7" s="36">
        <v>340.53</v>
      </c>
      <c r="CE7" s="36">
        <v>251.54</v>
      </c>
      <c r="CF7" s="36">
        <v>260.48</v>
      </c>
      <c r="CG7" s="36">
        <v>256</v>
      </c>
      <c r="CH7" s="36">
        <v>250.43</v>
      </c>
      <c r="CI7" s="36">
        <v>245.75</v>
      </c>
      <c r="CJ7" s="36">
        <v>244.29</v>
      </c>
      <c r="CK7" s="36">
        <v>253.12</v>
      </c>
      <c r="CL7" s="36">
        <v>24.95</v>
      </c>
      <c r="CM7" s="36">
        <v>26.54</v>
      </c>
      <c r="CN7" s="36">
        <v>25.92</v>
      </c>
      <c r="CO7" s="36">
        <v>25.5</v>
      </c>
      <c r="CP7" s="36">
        <v>25.5</v>
      </c>
      <c r="CQ7" s="36">
        <v>40.56</v>
      </c>
      <c r="CR7" s="36">
        <v>41.59</v>
      </c>
      <c r="CS7" s="36">
        <v>42.31</v>
      </c>
      <c r="CT7" s="36">
        <v>43.65</v>
      </c>
      <c r="CU7" s="36">
        <v>43.58</v>
      </c>
      <c r="CV7" s="36">
        <v>41.06</v>
      </c>
      <c r="CW7" s="36">
        <v>74.41</v>
      </c>
      <c r="CX7" s="36">
        <v>74.489999999999995</v>
      </c>
      <c r="CY7" s="36">
        <v>74.5</v>
      </c>
      <c r="CZ7" s="36">
        <v>77.45</v>
      </c>
      <c r="DA7" s="36">
        <v>78.28</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2016-02-19T10:45:37Z</cp:lastPrinted>
  <dcterms:created xsi:type="dcterms:W3CDTF">2016-02-03T09:05:52Z</dcterms:created>
  <dcterms:modified xsi:type="dcterms:W3CDTF">2016-02-24T04:11:13Z</dcterms:modified>
  <cp:category/>
</cp:coreProperties>
</file>