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R10" i="4"/>
  <c r="J10" i="4"/>
  <c r="B10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<sst xmlns="http://schemas.openxmlformats.org/spreadsheetml/2006/main" count="218" uniqueCount="108">
  <si>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</si>
  <si>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</si>
  <si>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</si>
  <si>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</si>
  <si>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</si>
  <si>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</si>
  <si>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</si>
  <si>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</si>
  <si>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</si>
  <si>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</si>
  <si>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</si>
  <si>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</si>
  <si>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</si>
  <si>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</si>
  <si>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</si>
  <si>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</si>
  <si>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</si>
  <si>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</si>
  <si>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</si>
  <si>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</si>
  <si>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</si>
  <si>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</si>
  <si>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</si>
  <si>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</si>
  <si>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</si>
  <si>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</si>
  <si>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</si>
  <si>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</si>
  <si>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</si>
  <si>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</si>
  <si>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</si>
  <si>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</si>
  <si>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</si>
  <si>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</si>
  <si>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</si>
  <si>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</si>
  <si>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</si>
  <si>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</si>
  <si>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</si>
  <si>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</si>
  <si>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</si>
  <si>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</si>
  <si>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</si>
  <si>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</si>
  <si>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</si>
  <si>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</si>
  <si>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</si>
  <si>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</si>
  <si>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</si>
  <si>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</si>
  <si>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</si>
  <si>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</si>
  <si>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</si>
  <si>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</si>
  <si>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</si>
  <si>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</si>
  <si>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</si>
  <si>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</si>
  <si>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</si>
  <si>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</si>
  <si>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</si>
  <si>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</si>
  <si>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</si>
  <si>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</si>
  <si>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</si>
  <si>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</si>
  <si>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</si>
  <si>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</si>
  <si>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</si>
  <si>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</si>
  <si>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</si>
  <si>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</si>
  <si>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</si>
  <si>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</si>
  <si>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</si>
  <si>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</si>
  <si>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</si>
  <si>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</si>
  <si>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</si>
  <si>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</si>
  <si>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</si>
  <si>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</si>
  <si>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</si>
  <si>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</si>
  <si>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</si>
  <si>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</si>
  <si>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</si>
  <si>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</si>
  <si>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</si>
  <si>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</si>
  <si>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</si>
  <si>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</si>
  <si>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</si>
  <si>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大山町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</si>
  <si>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</si>
  <si>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</si>
  <si>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</si>
  <si>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</si>
  <si>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</si>
  <si>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</si>
  <si>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</si>
  <si>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</si>
  <si>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</si>
  <si>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</si>
  <si>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</si>
  <si>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　類似団体平均を下回っている。
平成23年度において更新を行っているが、それ以降は行われていない。計画的な更新ができるよう、管路状況の把握、管理に努めたい。</t>
    <phoneticPr fontId="4"/>
  </si>
  <si>
    <t>①収益的収支比率は、100%を下回り、健全経営とはいえない。ただし、簡易水道事業に関しては全国平均、類似団体平均も100%を大きく下回っている現状である。④料金回収率も100%を下回っていて、料金収入で賄うべき経費を回収できているとはいえないが、段階的に行っている料金改定により平成26年度においては全国平均、類似団体平均と比較して高い数値を示している。⑥給水原価についても、全国平均、類似団体と比較して低い数値となっている。また、④企業債残高対給水比率をみると、全国平均、類似団体平均より低くなっている。これは、企業債への依存度が他団体と比較して低いこと、または給水収益が多いことを示している。⑦施設利用率については、類似団体を上回っているが、全国平均は下回っている。100%に近づけていけるよう、施設の適正化に努めたい。⑧有収率は全国平均、類似団体を大きく上回り、90%以上となっている。これは施設の稼動が収益に結びついていることを示している。</t>
    <rPh sb="123" eb="126">
      <t>ダンカイテキ</t>
    </rPh>
    <rPh sb="127" eb="128">
      <t>オコナ</t>
    </rPh>
    <rPh sb="132" eb="134">
      <t>リョウキン</t>
    </rPh>
    <rPh sb="134" eb="136">
      <t>カイテイ</t>
    </rPh>
    <phoneticPr fontId="4"/>
  </si>
  <si>
    <t>簡易水道事業単独での経営状態は、健全であるとはいえないが、全国的、類似団体も同じような傾向を示している。また、それらの指標と比較して大きく悪化している項目も特にない。上水道事業との統合により、経営の明確化、固定資産状況の把握ができるため、健全経営を目指しより一層計画立てた運営を行いたい。</t>
    <rPh sb="83" eb="86">
      <t>ジョウスイドウ</t>
    </rPh>
    <rPh sb="86" eb="88">
      <t>ジギョウ</t>
    </rPh>
    <rPh sb="90" eb="92">
      <t>トウゴウ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</si>
</sst>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4.22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78976"/>
        <c:axId val="15526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78976"/>
        <c:axId val="155260032"/>
      </c:lineChart>
      <c:dateAx>
        <c:axId val="14847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260032"/>
        <c:crosses val="autoZero"/>
        <c:auto val="1"/>
        <c:lblOffset val="100"/>
        <c:baseTimeUnit val="years"/>
      </c:dateAx>
      <c:valAx>
        <c:axId val="15526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47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57.12</c:v>
                </c:pt>
                <c:pt idx="1">
                  <c:v>59.02</c:v>
                </c:pt>
                <c:pt idx="2">
                  <c:v>62.9</c:v>
                </c:pt>
                <c:pt idx="3">
                  <c:v>59.07</c:v>
                </c:pt>
                <c:pt idx="4">
                  <c:v>53.26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28192"/>
        <c:axId val="16473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28192"/>
        <c:axId val="164734464"/>
      </c:lineChart>
      <c:dateAx>
        <c:axId val="16472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34464"/>
        <c:crosses val="autoZero"/>
        <c:auto val="1"/>
        <c:lblOffset val="100"/>
        <c:baseTimeUnit val="years"/>
      </c:dateAx>
      <c:valAx>
        <c:axId val="16473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2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95.02</c:v>
                </c:pt>
                <c:pt idx="1">
                  <c:v>95.49</c:v>
                </c:pt>
                <c:pt idx="2">
                  <c:v>94.99</c:v>
                </c:pt>
                <c:pt idx="3">
                  <c:v>94.71</c:v>
                </c:pt>
                <c:pt idx="4">
                  <c:v>94.34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4192"/>
        <c:axId val="16477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44192"/>
        <c:axId val="164770944"/>
      </c:lineChart>
      <c:dateAx>
        <c:axId val="16474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70944"/>
        <c:crosses val="autoZero"/>
        <c:auto val="1"/>
        <c:lblOffset val="100"/>
        <c:baseTimeUnit val="years"/>
      </c:dateAx>
      <c:valAx>
        <c:axId val="16477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4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66.64</c:v>
                </c:pt>
                <c:pt idx="1">
                  <c:v>42.18</c:v>
                </c:pt>
                <c:pt idx="2">
                  <c:v>70.88</c:v>
                </c:pt>
                <c:pt idx="3">
                  <c:v>69.22</c:v>
                </c:pt>
                <c:pt idx="4">
                  <c:v>63.08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10720"/>
        <c:axId val="15531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10720"/>
        <c:axId val="155316992"/>
      </c:lineChart>
      <c:dateAx>
        <c:axId val="15531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316992"/>
        <c:crosses val="autoZero"/>
        <c:auto val="1"/>
        <c:lblOffset val="100"/>
        <c:baseTimeUnit val="years"/>
      </c:dateAx>
      <c:valAx>
        <c:axId val="15531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31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24704"/>
        <c:axId val="15883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24704"/>
        <c:axId val="158835072"/>
      </c:lineChart>
      <c:dateAx>
        <c:axId val="15882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835072"/>
        <c:crosses val="autoZero"/>
        <c:auto val="1"/>
        <c:lblOffset val="100"/>
        <c:baseTimeUnit val="years"/>
      </c:dateAx>
      <c:valAx>
        <c:axId val="15883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82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61184"/>
        <c:axId val="15886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61184"/>
        <c:axId val="158867456"/>
      </c:lineChart>
      <c:dateAx>
        <c:axId val="15886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867456"/>
        <c:crosses val="autoZero"/>
        <c:auto val="1"/>
        <c:lblOffset val="100"/>
        <c:baseTimeUnit val="years"/>
      </c:dateAx>
      <c:valAx>
        <c:axId val="15886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86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91392"/>
        <c:axId val="15890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91392"/>
        <c:axId val="158909952"/>
      </c:lineChart>
      <c:dateAx>
        <c:axId val="15889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09952"/>
        <c:crosses val="autoZero"/>
        <c:auto val="1"/>
        <c:lblOffset val="100"/>
        <c:baseTimeUnit val="years"/>
      </c:dateAx>
      <c:valAx>
        <c:axId val="15890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89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28256"/>
        <c:axId val="15893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28256"/>
        <c:axId val="158938624"/>
      </c:lineChart>
      <c:dateAx>
        <c:axId val="15892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38624"/>
        <c:crosses val="autoZero"/>
        <c:auto val="1"/>
        <c:lblOffset val="100"/>
        <c:baseTimeUnit val="years"/>
      </c:dateAx>
      <c:valAx>
        <c:axId val="15893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92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1412.16</c:v>
                </c:pt>
                <c:pt idx="1">
                  <c:v>2306.69</c:v>
                </c:pt>
                <c:pt idx="2">
                  <c:v>1873.56</c:v>
                </c:pt>
                <c:pt idx="3">
                  <c:v>1912.77</c:v>
                </c:pt>
                <c:pt idx="4">
                  <c:v>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68832"/>
        <c:axId val="15897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68832"/>
        <c:axId val="158975104"/>
      </c:lineChart>
      <c:dateAx>
        <c:axId val="15896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75104"/>
        <c:crosses val="autoZero"/>
        <c:auto val="1"/>
        <c:lblOffset val="100"/>
        <c:baseTimeUnit val="years"/>
      </c:dateAx>
      <c:valAx>
        <c:axId val="15897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96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27.08</c:v>
                </c:pt>
                <c:pt idx="1">
                  <c:v>24.79</c:v>
                </c:pt>
                <c:pt idx="2">
                  <c:v>40.24</c:v>
                </c:pt>
                <c:pt idx="3">
                  <c:v>39.56</c:v>
                </c:pt>
                <c:pt idx="4">
                  <c:v>60.4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01440"/>
        <c:axId val="16433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1440"/>
        <c:axId val="164332288"/>
      </c:lineChart>
      <c:dateAx>
        <c:axId val="16430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332288"/>
        <c:crosses val="autoZero"/>
        <c:auto val="1"/>
        <c:lblOffset val="100"/>
        <c:baseTimeUnit val="years"/>
      </c:dateAx>
      <c:valAx>
        <c:axId val="16433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30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103.32</c:v>
                </c:pt>
                <c:pt idx="1">
                  <c:v>107.57</c:v>
                </c:pt>
                <c:pt idx="2">
                  <c:v>74.3</c:v>
                </c:pt>
                <c:pt idx="3">
                  <c:v>75.98</c:v>
                </c:pt>
                <c:pt idx="4">
                  <c:v>107.81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96448"/>
        <c:axId val="16469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96448"/>
        <c:axId val="164698368"/>
      </c:lineChart>
      <c:dateAx>
        <c:axId val="16469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698368"/>
        <c:crosses val="autoZero"/>
        <c:auto val="1"/>
        <c:lblOffset val="100"/>
        <c:baseTimeUnit val="years"/>
      </c:dateAx>
      <c:valAx>
        <c:axId val="16469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69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C40" zoomScale="85" zoomScaleNormal="85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鳥取県　大山町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17189</v>
      </c>
      <c r="AJ8" s="74"/>
      <c r="AK8" s="74"/>
      <c r="AL8" s="74"/>
      <c r="AM8" s="74"/>
      <c r="AN8" s="74"/>
      <c r="AO8" s="74"/>
      <c r="AP8" s="75"/>
      <c r="AQ8" s="56">
        <f>データ!R6</f>
        <v>189.83</v>
      </c>
      <c r="AR8" s="56"/>
      <c r="AS8" s="56"/>
      <c r="AT8" s="56"/>
      <c r="AU8" s="56"/>
      <c r="AV8" s="56"/>
      <c r="AW8" s="56"/>
      <c r="AX8" s="56"/>
      <c r="AY8" s="56">
        <f>データ!S6</f>
        <v>90.55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3.87</v>
      </c>
      <c r="S10" s="56"/>
      <c r="T10" s="56"/>
      <c r="U10" s="56"/>
      <c r="V10" s="56"/>
      <c r="W10" s="56"/>
      <c r="X10" s="56"/>
      <c r="Y10" s="56"/>
      <c r="Z10" s="64">
        <f>データ!P6</f>
        <v>1296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661</v>
      </c>
      <c r="AJ10" s="64"/>
      <c r="AK10" s="64"/>
      <c r="AL10" s="64"/>
      <c r="AM10" s="64"/>
      <c r="AN10" s="64"/>
      <c r="AO10" s="64"/>
      <c r="AP10" s="64"/>
      <c r="AQ10" s="56">
        <f>データ!U6</f>
        <v>10.1</v>
      </c>
      <c r="AR10" s="56"/>
      <c r="AS10" s="56"/>
      <c r="AT10" s="56"/>
      <c r="AU10" s="56"/>
      <c r="AV10" s="56"/>
      <c r="AW10" s="56"/>
      <c r="AX10" s="56"/>
      <c r="AY10" s="56">
        <f>データ!V6</f>
        <v>65.45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313866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鳥取県　大山町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3.87</v>
      </c>
      <c r="P6" s="32">
        <f t="shared" si="3"/>
        <v>1296</v>
      </c>
      <c r="Q6" s="32">
        <f t="shared" si="3"/>
        <v>17189</v>
      </c>
      <c r="R6" s="32">
        <f t="shared" si="3"/>
        <v>189.83</v>
      </c>
      <c r="S6" s="32">
        <f t="shared" si="3"/>
        <v>90.55</v>
      </c>
      <c r="T6" s="32">
        <f t="shared" si="3"/>
        <v>661</v>
      </c>
      <c r="U6" s="32">
        <f t="shared" si="3"/>
        <v>10.1</v>
      </c>
      <c r="V6" s="32">
        <f t="shared" si="3"/>
        <v>65.45</v>
      </c>
      <c r="W6" s="33">
        <f>IF(W7="",NA(),W7)</f>
        <v>66.64</v>
      </c>
      <c r="X6" s="33">
        <f t="shared" ref="X6:AF6" si="4">IF(X7="",NA(),X7)</f>
        <v>42.18</v>
      </c>
      <c r="Y6" s="33">
        <f t="shared" si="4"/>
        <v>70.88</v>
      </c>
      <c r="Z6" s="33">
        <f t="shared" si="4"/>
        <v>69.22</v>
      </c>
      <c r="AA6" s="33">
        <f t="shared" si="4"/>
        <v>63.08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1412.16</v>
      </c>
      <c r="BE6" s="33">
        <f t="shared" ref="BE6:BM6" si="7">IF(BE7="",NA(),BE7)</f>
        <v>2306.69</v>
      </c>
      <c r="BF6" s="33">
        <f t="shared" si="7"/>
        <v>1873.56</v>
      </c>
      <c r="BG6" s="33">
        <f t="shared" si="7"/>
        <v>1912.77</v>
      </c>
      <c r="BH6" s="33">
        <f t="shared" si="7"/>
        <v>909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27.08</v>
      </c>
      <c r="BP6" s="33">
        <f t="shared" ref="BP6:BX6" si="8">IF(BP7="",NA(),BP7)</f>
        <v>24.79</v>
      </c>
      <c r="BQ6" s="33">
        <f t="shared" si="8"/>
        <v>40.24</v>
      </c>
      <c r="BR6" s="33">
        <f t="shared" si="8"/>
        <v>39.56</v>
      </c>
      <c r="BS6" s="33">
        <f t="shared" si="8"/>
        <v>60.4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103.32</v>
      </c>
      <c r="CA6" s="33">
        <f t="shared" ref="CA6:CI6" si="9">IF(CA7="",NA(),CA7)</f>
        <v>107.57</v>
      </c>
      <c r="CB6" s="33">
        <f t="shared" si="9"/>
        <v>74.3</v>
      </c>
      <c r="CC6" s="33">
        <f t="shared" si="9"/>
        <v>75.98</v>
      </c>
      <c r="CD6" s="33">
        <f t="shared" si="9"/>
        <v>107.81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57.12</v>
      </c>
      <c r="CL6" s="33">
        <f t="shared" ref="CL6:CT6" si="10">IF(CL7="",NA(),CL7)</f>
        <v>59.02</v>
      </c>
      <c r="CM6" s="33">
        <f t="shared" si="10"/>
        <v>62.9</v>
      </c>
      <c r="CN6" s="33">
        <f t="shared" si="10"/>
        <v>59.07</v>
      </c>
      <c r="CO6" s="33">
        <f t="shared" si="10"/>
        <v>53.26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95.02</v>
      </c>
      <c r="CW6" s="33">
        <f t="shared" ref="CW6:DE6" si="11">IF(CW7="",NA(),CW7)</f>
        <v>95.49</v>
      </c>
      <c r="CX6" s="33">
        <f t="shared" si="11"/>
        <v>94.99</v>
      </c>
      <c r="CY6" s="33">
        <f t="shared" si="11"/>
        <v>94.71</v>
      </c>
      <c r="CZ6" s="33">
        <f t="shared" si="11"/>
        <v>94.34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3">
        <f t="shared" ref="ED6:EL6" si="14">IF(ED7="",NA(),ED7)</f>
        <v>4.22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313866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3.87</v>
      </c>
      <c r="P7" s="36">
        <v>1296</v>
      </c>
      <c r="Q7" s="36">
        <v>17189</v>
      </c>
      <c r="R7" s="36">
        <v>189.83</v>
      </c>
      <c r="S7" s="36">
        <v>90.55</v>
      </c>
      <c r="T7" s="36">
        <v>661</v>
      </c>
      <c r="U7" s="36">
        <v>10.1</v>
      </c>
      <c r="V7" s="36">
        <v>65.45</v>
      </c>
      <c r="W7" s="36">
        <v>66.64</v>
      </c>
      <c r="X7" s="36">
        <v>42.18</v>
      </c>
      <c r="Y7" s="36">
        <v>70.88</v>
      </c>
      <c r="Z7" s="36">
        <v>69.22</v>
      </c>
      <c r="AA7" s="36">
        <v>63.08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1412.16</v>
      </c>
      <c r="BE7" s="36">
        <v>2306.69</v>
      </c>
      <c r="BF7" s="36">
        <v>1873.56</v>
      </c>
      <c r="BG7" s="36">
        <v>1912.77</v>
      </c>
      <c r="BH7" s="36">
        <v>909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27.08</v>
      </c>
      <c r="BP7" s="36">
        <v>24.79</v>
      </c>
      <c r="BQ7" s="36">
        <v>40.24</v>
      </c>
      <c r="BR7" s="36">
        <v>39.56</v>
      </c>
      <c r="BS7" s="36">
        <v>60.4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103.32</v>
      </c>
      <c r="CA7" s="36">
        <v>107.57</v>
      </c>
      <c r="CB7" s="36">
        <v>74.3</v>
      </c>
      <c r="CC7" s="36">
        <v>75.98</v>
      </c>
      <c r="CD7" s="36">
        <v>107.81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57.12</v>
      </c>
      <c r="CL7" s="36">
        <v>59.02</v>
      </c>
      <c r="CM7" s="36">
        <v>62.9</v>
      </c>
      <c r="CN7" s="36">
        <v>59.07</v>
      </c>
      <c r="CO7" s="36">
        <v>53.26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95.02</v>
      </c>
      <c r="CW7" s="36">
        <v>95.49</v>
      </c>
      <c r="CX7" s="36">
        <v>94.99</v>
      </c>
      <c r="CY7" s="36">
        <v>94.71</v>
      </c>
      <c r="CZ7" s="36">
        <v>94.34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4.22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2016-01-18T05:04:49Z</dcterms:created>
  <dcterms:modified xsi:type="dcterms:W3CDTF">2016-02-12T00:19:17Z</dcterms:modified>
  <cp:category/>
</cp:coreProperties>
</file>