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Q6" i="5"/>
  <c r="P6" i="5"/>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Q8" i="4"/>
  <c r="AI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<sst xmlns="http://schemas.openxmlformats.org/spreadsheetml/2006/main" count="218" uniqueCount="108">
  <si>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</si>
  <si>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</si>
  <si>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</si>
  <si>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</si>
  <si>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</si>
  <si>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</si>
  <si>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</si>
  <si>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</si>
  <si>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</si>
  <si>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</si>
  <si>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</si>
  <si>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</si>
  <si>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</si>
  <si>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</si>
  <si>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</si>
  <si>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</si>
  <si>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</si>
  <si>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</si>
  <si>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</si>
  <si>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</si>
  <si>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</si>
  <si>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</si>
  <si>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</si>
  <si>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</si>
  <si>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</si>
  <si>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</si>
  <si>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</si>
  <si>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</si>
  <si>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</si>
  <si>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</si>
  <si>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</si>
  <si>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</si>
  <si>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</si>
  <si>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</si>
  <si>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</si>
  <si>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</si>
  <si>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</si>
  <si>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</si>
  <si>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</si>
  <si>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</si>
  <si>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</si>
  <si>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</si>
  <si>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</si>
  <si>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</si>
  <si>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</si>
  <si>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</si>
  <si>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</si>
  <si>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</si>
  <si>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</si>
  <si>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</si>
  <si>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</si>
  <si>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</si>
  <si>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</si>
  <si>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</si>
  <si>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</si>
  <si>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</si>
  <si>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</si>
  <si>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</si>
  <si>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</si>
  <si>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</si>
  <si>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</si>
  <si>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</si>
  <si>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</si>
  <si>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</si>
  <si>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</si>
  <si>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</si>
  <si>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</si>
  <si>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</si>
  <si>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</si>
  <si>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</si>
  <si>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</si>
  <si>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</si>
  <si>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</si>
  <si>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</si>
  <si>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</si>
  <si>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</si>
  <si>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</si>
  <si>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</si>
  <si>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</si>
  <si>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</si>
  <si>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</si>
  <si>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</si>
  <si>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</si>
  <si>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</si>
  <si>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</si>
  <si>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</si>
  <si>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</si>
  <si>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</si>
  <si>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</si>
  <si>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</si>
  <si>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</si>
  <si>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</si>
  <si>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</si>
  <si>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湯梨浜町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</si>
  <si>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</si>
  <si>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</si>
  <si>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</si>
  <si>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</si>
  <si>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</si>
  <si>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</si>
  <si>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</si>
  <si>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</si>
  <si>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</si>
  <si>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</si>
  <si>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</si>
  <si>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効率的な運営により、健全経営を確保しているといえる。
経常収支比率については、平成25年度より全国平均、類似団体を上回っており、経営改善が図られた。　
企業債残高対給水収益比率は平均値を下回っている。
　施設利用率については、全国平均、類似団体を下回っている。なお、この指標は人口減少や節水技術の向上により需要が減少したこと等が見込まれる。
　有収率については、全国平均、類似団体を上回っている。</t>
    <rPh sb="0" eb="3">
      <t>コウリツテキ</t>
    </rPh>
    <rPh sb="4" eb="6">
      <t>ウンエイ</t>
    </rPh>
    <rPh sb="10" eb="12">
      <t>ケンゼン</t>
    </rPh>
    <rPh sb="12" eb="14">
      <t>ケイエイ</t>
    </rPh>
    <rPh sb="15" eb="17">
      <t>カクホ</t>
    </rPh>
    <rPh sb="57" eb="58">
      <t>ウエ</t>
    </rPh>
    <rPh sb="93" eb="95">
      <t>シタマワ</t>
    </rPh>
    <rPh sb="164" eb="166">
      <t>ミコ</t>
    </rPh>
    <rPh sb="191" eb="192">
      <t>ウエ</t>
    </rPh>
    <phoneticPr fontId="4"/>
  </si>
  <si>
    <t>大部分が下水道管の布設時に設置されたもの。およそ20年後に耐用年数に達するピークを迎える。
管路について、老朽管の比率は低く、単発的な更新としている。配水池等については計画的な更新を行っているところである。</t>
    <rPh sb="0" eb="3">
      <t>ダイブブン</t>
    </rPh>
    <rPh sb="4" eb="7">
      <t>ゲスイドウ</t>
    </rPh>
    <rPh sb="7" eb="8">
      <t>カン</t>
    </rPh>
    <rPh sb="9" eb="11">
      <t>フセツ</t>
    </rPh>
    <rPh sb="11" eb="12">
      <t>ジ</t>
    </rPh>
    <rPh sb="13" eb="15">
      <t>セッチ</t>
    </rPh>
    <rPh sb="26" eb="28">
      <t>ネンゴ</t>
    </rPh>
    <rPh sb="29" eb="31">
      <t>タイヨウ</t>
    </rPh>
    <rPh sb="31" eb="33">
      <t>ネンスウ</t>
    </rPh>
    <rPh sb="34" eb="35">
      <t>タッ</t>
    </rPh>
    <rPh sb="41" eb="42">
      <t>ムカ</t>
    </rPh>
    <rPh sb="55" eb="56">
      <t>カン</t>
    </rPh>
    <rPh sb="57" eb="59">
      <t>ヒリツ</t>
    </rPh>
    <rPh sb="60" eb="61">
      <t>ヒク</t>
    </rPh>
    <rPh sb="63" eb="65">
      <t>タンパツ</t>
    </rPh>
    <rPh sb="65" eb="66">
      <t>テキ</t>
    </rPh>
    <rPh sb="67" eb="69">
      <t>コウシン</t>
    </rPh>
    <rPh sb="84" eb="86">
      <t>ケイカク</t>
    </rPh>
    <rPh sb="86" eb="87">
      <t>テキ</t>
    </rPh>
    <rPh sb="88" eb="90">
      <t>コウシン</t>
    </rPh>
    <rPh sb="91" eb="92">
      <t>オコナ</t>
    </rPh>
    <phoneticPr fontId="4"/>
  </si>
  <si>
    <t xml:space="preserve">水道料金の低廉化を図るために、合理化を図っているが、資金調達は、今後の大きな課題である。
上水道事業への統合についても検討が必要である。
</t>
    <rPh sb="0" eb="2">
      <t>スイドウ</t>
    </rPh>
    <rPh sb="2" eb="4">
      <t>リョウキン</t>
    </rPh>
    <rPh sb="5" eb="8">
      <t>テイレンカ</t>
    </rPh>
    <rPh sb="9" eb="10">
      <t>ハカ</t>
    </rPh>
    <rPh sb="15" eb="18">
      <t>ゴウリカ</t>
    </rPh>
    <rPh sb="19" eb="20">
      <t>ハカ</t>
    </rPh>
    <rPh sb="26" eb="28">
      <t>シキン</t>
    </rPh>
    <rPh sb="28" eb="30">
      <t>チョウタツ</t>
    </rPh>
    <rPh sb="32" eb="34">
      <t>コンゴ</t>
    </rPh>
    <rPh sb="35" eb="36">
      <t>オオ</t>
    </rPh>
    <rPh sb="38" eb="40">
      <t>カダイ</t>
    </rPh>
    <rPh sb="45" eb="48">
      <t>ジョウスイドウ</t>
    </rPh>
    <rPh sb="48" eb="50">
      <t>ジギョウ</t>
    </rPh>
    <rPh sb="52" eb="54">
      <t>トウゴウ</t>
    </rPh>
    <rPh sb="59" eb="61">
      <t>ケントウ</t>
    </rPh>
    <rPh sb="62" eb="6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</si>
</sst>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
                  <c:v>0</c:v>
                </c:pt>
                <c:pt idx="1">
                  <c:v>1.82</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63776000"/>
        <c:axId val="16377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163776000"/>
        <c:axId val="163777920"/>
      </c:lineChart>
      <c:dateAx>
        <c:axId val="163776000"/>
        <c:scaling>
          <c:orientation val="minMax"/>
        </c:scaling>
        <c:delete val="1"/>
        <c:axPos val="b"/>
        <c:numFmt formatCode="ge" sourceLinked="1"/>
        <c:majorTickMark val="none"/>
        <c:minorTickMark val="none"/>
        <c:tickLblPos val="none"/>
        <c:crossAx val="163777920"/>
        <c:crosses val="autoZero"/>
        <c:auto val="1"/>
        <c:lblOffset val="100"/>
        <c:baseTimeUnit val="years"/>
      </c:dateAx>
      <c:valAx>
        <c:axId val="16377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77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51.96</c:v>
                </c:pt>
                <c:pt idx="1">
                  <c:v>47.27</c:v>
                </c:pt>
                <c:pt idx="2">
                  <c:v>47.55</c:v>
                </c:pt>
                <c:pt idx="3">
                  <c:v>47.37</c:v>
                </c:pt>
                <c:pt idx="4">
                  <c:v>44.43</c:v>
                </c:pt>
              </c:numCache>
            </c:numRef>
          </c:val>
        </c:ser>
        <c:dLbls>
          <c:showLegendKey val="0"/>
          <c:showVal val="0"/>
          <c:showCatName val="0"/>
          <c:showSerName val="0"/>
          <c:showPercent val="0"/>
          <c:showBubbleSize val="0"/>
        </c:dLbls>
        <c:gapWidth val="150"/>
        <c:axId val="165689216"/>
        <c:axId val="16569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165689216"/>
        <c:axId val="165699584"/>
      </c:lineChart>
      <c:dateAx>
        <c:axId val="165689216"/>
        <c:scaling>
          <c:orientation val="minMax"/>
        </c:scaling>
        <c:delete val="1"/>
        <c:axPos val="b"/>
        <c:numFmt formatCode="ge" sourceLinked="1"/>
        <c:majorTickMark val="none"/>
        <c:minorTickMark val="none"/>
        <c:tickLblPos val="none"/>
        <c:crossAx val="165699584"/>
        <c:crosses val="autoZero"/>
        <c:auto val="1"/>
        <c:lblOffset val="100"/>
        <c:baseTimeUnit val="years"/>
      </c:dateAx>
      <c:valAx>
        <c:axId val="16569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68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82.21</c:v>
                </c:pt>
                <c:pt idx="1">
                  <c:v>87.52</c:v>
                </c:pt>
                <c:pt idx="2">
                  <c:v>87.23</c:v>
                </c:pt>
                <c:pt idx="3">
                  <c:v>83.75</c:v>
                </c:pt>
                <c:pt idx="4">
                  <c:v>84.03</c:v>
                </c:pt>
              </c:numCache>
            </c:numRef>
          </c:val>
        </c:ser>
        <c:dLbls>
          <c:showLegendKey val="0"/>
          <c:showVal val="0"/>
          <c:showCatName val="0"/>
          <c:showSerName val="0"/>
          <c:showPercent val="0"/>
          <c:showBubbleSize val="0"/>
        </c:dLbls>
        <c:gapWidth val="150"/>
        <c:axId val="165725696"/>
        <c:axId val="16572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165725696"/>
        <c:axId val="165727616"/>
      </c:lineChart>
      <c:dateAx>
        <c:axId val="165725696"/>
        <c:scaling>
          <c:orientation val="minMax"/>
        </c:scaling>
        <c:delete val="1"/>
        <c:axPos val="b"/>
        <c:numFmt formatCode="ge" sourceLinked="1"/>
        <c:majorTickMark val="none"/>
        <c:minorTickMark val="none"/>
        <c:tickLblPos val="none"/>
        <c:crossAx val="165727616"/>
        <c:crosses val="autoZero"/>
        <c:auto val="1"/>
        <c:lblOffset val="100"/>
        <c:baseTimeUnit val="years"/>
      </c:dateAx>
      <c:valAx>
        <c:axId val="16572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2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53.12</c:v>
                </c:pt>
                <c:pt idx="1">
                  <c:v>68.989999999999995</c:v>
                </c:pt>
                <c:pt idx="2">
                  <c:v>66.900000000000006</c:v>
                </c:pt>
                <c:pt idx="3">
                  <c:v>100.04</c:v>
                </c:pt>
                <c:pt idx="4">
                  <c:v>96.18</c:v>
                </c:pt>
              </c:numCache>
            </c:numRef>
          </c:val>
        </c:ser>
        <c:dLbls>
          <c:showLegendKey val="0"/>
          <c:showVal val="0"/>
          <c:showCatName val="0"/>
          <c:showSerName val="0"/>
          <c:showPercent val="0"/>
          <c:showBubbleSize val="0"/>
        </c:dLbls>
        <c:gapWidth val="150"/>
        <c:axId val="163816576"/>
        <c:axId val="16381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163816576"/>
        <c:axId val="163818496"/>
      </c:lineChart>
      <c:dateAx>
        <c:axId val="163816576"/>
        <c:scaling>
          <c:orientation val="minMax"/>
        </c:scaling>
        <c:delete val="1"/>
        <c:axPos val="b"/>
        <c:numFmt formatCode="ge" sourceLinked="1"/>
        <c:majorTickMark val="none"/>
        <c:minorTickMark val="none"/>
        <c:tickLblPos val="none"/>
        <c:crossAx val="163818496"/>
        <c:crosses val="autoZero"/>
        <c:auto val="1"/>
        <c:lblOffset val="100"/>
        <c:baseTimeUnit val="years"/>
      </c:dateAx>
      <c:valAx>
        <c:axId val="16381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81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3853056"/>
        <c:axId val="16385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853056"/>
        <c:axId val="163854976"/>
      </c:lineChart>
      <c:dateAx>
        <c:axId val="163853056"/>
        <c:scaling>
          <c:orientation val="minMax"/>
        </c:scaling>
        <c:delete val="1"/>
        <c:axPos val="b"/>
        <c:numFmt formatCode="ge" sourceLinked="1"/>
        <c:majorTickMark val="none"/>
        <c:minorTickMark val="none"/>
        <c:tickLblPos val="none"/>
        <c:crossAx val="163854976"/>
        <c:crosses val="autoZero"/>
        <c:auto val="1"/>
        <c:lblOffset val="100"/>
        <c:baseTimeUnit val="years"/>
      </c:dateAx>
      <c:valAx>
        <c:axId val="16385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85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3881344"/>
        <c:axId val="16388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881344"/>
        <c:axId val="163883264"/>
      </c:lineChart>
      <c:dateAx>
        <c:axId val="163881344"/>
        <c:scaling>
          <c:orientation val="minMax"/>
        </c:scaling>
        <c:delete val="1"/>
        <c:axPos val="b"/>
        <c:numFmt formatCode="ge" sourceLinked="1"/>
        <c:majorTickMark val="none"/>
        <c:minorTickMark val="none"/>
        <c:tickLblPos val="none"/>
        <c:crossAx val="163883264"/>
        <c:crosses val="autoZero"/>
        <c:auto val="1"/>
        <c:lblOffset val="100"/>
        <c:baseTimeUnit val="years"/>
      </c:dateAx>
      <c:valAx>
        <c:axId val="16388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88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185792"/>
        <c:axId val="16518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185792"/>
        <c:axId val="165187968"/>
      </c:lineChart>
      <c:dateAx>
        <c:axId val="165185792"/>
        <c:scaling>
          <c:orientation val="minMax"/>
        </c:scaling>
        <c:delete val="1"/>
        <c:axPos val="b"/>
        <c:numFmt formatCode="ge" sourceLinked="1"/>
        <c:majorTickMark val="none"/>
        <c:minorTickMark val="none"/>
        <c:tickLblPos val="none"/>
        <c:crossAx val="165187968"/>
        <c:crosses val="autoZero"/>
        <c:auto val="1"/>
        <c:lblOffset val="100"/>
        <c:baseTimeUnit val="years"/>
      </c:dateAx>
      <c:valAx>
        <c:axId val="16518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8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214080"/>
        <c:axId val="16522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214080"/>
        <c:axId val="165220352"/>
      </c:lineChart>
      <c:dateAx>
        <c:axId val="165214080"/>
        <c:scaling>
          <c:orientation val="minMax"/>
        </c:scaling>
        <c:delete val="1"/>
        <c:axPos val="b"/>
        <c:numFmt formatCode="ge" sourceLinked="1"/>
        <c:majorTickMark val="none"/>
        <c:minorTickMark val="none"/>
        <c:tickLblPos val="none"/>
        <c:crossAx val="165220352"/>
        <c:crosses val="autoZero"/>
        <c:auto val="1"/>
        <c:lblOffset val="100"/>
        <c:baseTimeUnit val="years"/>
      </c:dateAx>
      <c:valAx>
        <c:axId val="16522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21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912.41</c:v>
                </c:pt>
                <c:pt idx="1">
                  <c:v>891.88</c:v>
                </c:pt>
                <c:pt idx="2">
                  <c:v>796.67</c:v>
                </c:pt>
                <c:pt idx="3">
                  <c:v>750.97</c:v>
                </c:pt>
                <c:pt idx="4">
                  <c:v>714.51</c:v>
                </c:pt>
              </c:numCache>
            </c:numRef>
          </c:val>
        </c:ser>
        <c:dLbls>
          <c:showLegendKey val="0"/>
          <c:showVal val="0"/>
          <c:showCatName val="0"/>
          <c:showSerName val="0"/>
          <c:showPercent val="0"/>
          <c:showBubbleSize val="0"/>
        </c:dLbls>
        <c:gapWidth val="150"/>
        <c:axId val="165250560"/>
        <c:axId val="16525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165250560"/>
        <c:axId val="165252480"/>
      </c:lineChart>
      <c:dateAx>
        <c:axId val="165250560"/>
        <c:scaling>
          <c:orientation val="minMax"/>
        </c:scaling>
        <c:delete val="1"/>
        <c:axPos val="b"/>
        <c:numFmt formatCode="ge" sourceLinked="1"/>
        <c:majorTickMark val="none"/>
        <c:minorTickMark val="none"/>
        <c:tickLblPos val="none"/>
        <c:crossAx val="165252480"/>
        <c:crosses val="autoZero"/>
        <c:auto val="1"/>
        <c:lblOffset val="100"/>
        <c:baseTimeUnit val="years"/>
      </c:dateAx>
      <c:valAx>
        <c:axId val="16525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25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67.03</c:v>
                </c:pt>
                <c:pt idx="1">
                  <c:v>75.430000000000007</c:v>
                </c:pt>
                <c:pt idx="2">
                  <c:v>82.18</c:v>
                </c:pt>
                <c:pt idx="3">
                  <c:v>83.83</c:v>
                </c:pt>
                <c:pt idx="4">
                  <c:v>84.24</c:v>
                </c:pt>
              </c:numCache>
            </c:numRef>
          </c:val>
        </c:ser>
        <c:dLbls>
          <c:showLegendKey val="0"/>
          <c:showVal val="0"/>
          <c:showCatName val="0"/>
          <c:showSerName val="0"/>
          <c:showPercent val="0"/>
          <c:showBubbleSize val="0"/>
        </c:dLbls>
        <c:gapWidth val="150"/>
        <c:axId val="165264384"/>
        <c:axId val="16535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165264384"/>
        <c:axId val="165352576"/>
      </c:lineChart>
      <c:dateAx>
        <c:axId val="165264384"/>
        <c:scaling>
          <c:orientation val="minMax"/>
        </c:scaling>
        <c:delete val="1"/>
        <c:axPos val="b"/>
        <c:numFmt formatCode="ge" sourceLinked="1"/>
        <c:majorTickMark val="none"/>
        <c:minorTickMark val="none"/>
        <c:tickLblPos val="none"/>
        <c:crossAx val="165352576"/>
        <c:crosses val="autoZero"/>
        <c:auto val="1"/>
        <c:lblOffset val="100"/>
        <c:baseTimeUnit val="years"/>
      </c:dateAx>
      <c:valAx>
        <c:axId val="16535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26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160.19999999999999</c:v>
                </c:pt>
                <c:pt idx="1">
                  <c:v>142</c:v>
                </c:pt>
                <c:pt idx="2">
                  <c:v>128.01</c:v>
                </c:pt>
                <c:pt idx="3">
                  <c:v>131.22</c:v>
                </c:pt>
                <c:pt idx="4">
                  <c:v>136.07</c:v>
                </c:pt>
              </c:numCache>
            </c:numRef>
          </c:val>
        </c:ser>
        <c:dLbls>
          <c:showLegendKey val="0"/>
          <c:showVal val="0"/>
          <c:showCatName val="0"/>
          <c:showSerName val="0"/>
          <c:showPercent val="0"/>
          <c:showBubbleSize val="0"/>
        </c:dLbls>
        <c:gapWidth val="150"/>
        <c:axId val="165382400"/>
        <c:axId val="16538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165382400"/>
        <c:axId val="165388672"/>
      </c:lineChart>
      <c:dateAx>
        <c:axId val="165382400"/>
        <c:scaling>
          <c:orientation val="minMax"/>
        </c:scaling>
        <c:delete val="1"/>
        <c:axPos val="b"/>
        <c:numFmt formatCode="ge" sourceLinked="1"/>
        <c:majorTickMark val="none"/>
        <c:minorTickMark val="none"/>
        <c:tickLblPos val="none"/>
        <c:crossAx val="165388672"/>
        <c:crosses val="autoZero"/>
        <c:auto val="1"/>
        <c:lblOffset val="100"/>
        <c:baseTimeUnit val="years"/>
      </c:dateAx>
      <c:valAx>
        <c:axId val="16538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38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S32" zoomScale="75" zoomScaleNormal="75"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湯梨浜町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17433</v>
      </c>
      <c r="AJ8" s="55"/>
      <c r="AK8" s="55"/>
      <c r="AL8" s="55"/>
      <c r="AM8" s="55"/>
      <c r="AN8" s="55"/>
      <c r="AO8" s="55"/>
      <c r="AP8" s="56"/>
      <c r="AQ8" s="46">
        <f>データ!R6</f>
        <v>77.94</v>
      </c>
      <c r="AR8" s="46"/>
      <c r="AS8" s="46"/>
      <c r="AT8" s="46"/>
      <c r="AU8" s="46"/>
      <c r="AV8" s="46"/>
      <c r="AW8" s="46"/>
      <c r="AX8" s="46"/>
      <c r="AY8" s="46">
        <f>データ!S6</f>
        <v>223.67</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15.41</v>
      </c>
      <c r="S10" s="46"/>
      <c r="T10" s="46"/>
      <c r="U10" s="46"/>
      <c r="V10" s="46"/>
      <c r="W10" s="46"/>
      <c r="X10" s="46"/>
      <c r="Y10" s="46"/>
      <c r="Z10" s="80">
        <f>データ!P6</f>
        <v>2028</v>
      </c>
      <c r="AA10" s="80"/>
      <c r="AB10" s="80"/>
      <c r="AC10" s="80"/>
      <c r="AD10" s="80"/>
      <c r="AE10" s="80"/>
      <c r="AF10" s="80"/>
      <c r="AG10" s="80"/>
      <c r="AH10" s="2"/>
      <c r="AI10" s="80">
        <f>データ!T6</f>
        <v>2675</v>
      </c>
      <c r="AJ10" s="80"/>
      <c r="AK10" s="80"/>
      <c r="AL10" s="80"/>
      <c r="AM10" s="80"/>
      <c r="AN10" s="80"/>
      <c r="AO10" s="80"/>
      <c r="AP10" s="80"/>
      <c r="AQ10" s="46">
        <f>データ!U6</f>
        <v>1.7</v>
      </c>
      <c r="AR10" s="46"/>
      <c r="AS10" s="46"/>
      <c r="AT10" s="46"/>
      <c r="AU10" s="46"/>
      <c r="AV10" s="46"/>
      <c r="AW10" s="46"/>
      <c r="AX10" s="46"/>
      <c r="AY10" s="46">
        <f>データ!V6</f>
        <v>1573.53</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313700</v>
      </c>
      <c r="D6" s="31">
        <f t="shared" si="3"/>
        <v>47</v>
      </c>
      <c r="E6" s="31">
        <f t="shared" si="3"/>
        <v>1</v>
      </c>
      <c r="F6" s="31">
        <f t="shared" si="3"/>
        <v>0</v>
      </c>
      <c r="G6" s="31">
        <f t="shared" si="3"/>
        <v>0</v>
      </c>
      <c r="H6" s="31" t="str">
        <f t="shared" si="3"/>
        <v>鳥取県　湯梨浜町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15.41</v>
      </c>
      <c r="P6" s="32">
        <f t="shared" si="3"/>
        <v>2028</v>
      </c>
      <c r="Q6" s="32">
        <f t="shared" si="3"/>
        <v>17433</v>
      </c>
      <c r="R6" s="32">
        <f t="shared" si="3"/>
        <v>77.94</v>
      </c>
      <c r="S6" s="32">
        <f t="shared" si="3"/>
        <v>223.67</v>
      </c>
      <c r="T6" s="32">
        <f t="shared" si="3"/>
        <v>2675</v>
      </c>
      <c r="U6" s="32">
        <f t="shared" si="3"/>
        <v>1.7</v>
      </c>
      <c r="V6" s="32">
        <f t="shared" si="3"/>
        <v>1573.53</v>
      </c>
      <c r="W6" s="33">
        <f>IF(W7="",NA(),W7)</f>
        <v>53.12</v>
      </c>
      <c r="X6" s="33">
        <f t="shared" ref="X6:AF6" si="4">IF(X7="",NA(),X7)</f>
        <v>68.989999999999995</v>
      </c>
      <c r="Y6" s="33">
        <f t="shared" si="4"/>
        <v>66.900000000000006</v>
      </c>
      <c r="Z6" s="33">
        <f t="shared" si="4"/>
        <v>100.04</v>
      </c>
      <c r="AA6" s="33">
        <f t="shared" si="4"/>
        <v>96.18</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912.41</v>
      </c>
      <c r="BE6" s="33">
        <f t="shared" ref="BE6:BM6" si="7">IF(BE7="",NA(),BE7)</f>
        <v>891.88</v>
      </c>
      <c r="BF6" s="33">
        <f t="shared" si="7"/>
        <v>796.67</v>
      </c>
      <c r="BG6" s="33">
        <f t="shared" si="7"/>
        <v>750.97</v>
      </c>
      <c r="BH6" s="33">
        <f t="shared" si="7"/>
        <v>714.51</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67.03</v>
      </c>
      <c r="BP6" s="33">
        <f t="shared" ref="BP6:BX6" si="8">IF(BP7="",NA(),BP7)</f>
        <v>75.430000000000007</v>
      </c>
      <c r="BQ6" s="33">
        <f t="shared" si="8"/>
        <v>82.18</v>
      </c>
      <c r="BR6" s="33">
        <f t="shared" si="8"/>
        <v>83.83</v>
      </c>
      <c r="BS6" s="33">
        <f t="shared" si="8"/>
        <v>84.24</v>
      </c>
      <c r="BT6" s="33">
        <f t="shared" si="8"/>
        <v>57.51</v>
      </c>
      <c r="BU6" s="33">
        <f t="shared" si="8"/>
        <v>56.46</v>
      </c>
      <c r="BV6" s="33">
        <f t="shared" si="8"/>
        <v>19.77</v>
      </c>
      <c r="BW6" s="33">
        <f t="shared" si="8"/>
        <v>34.25</v>
      </c>
      <c r="BX6" s="33">
        <f t="shared" si="8"/>
        <v>46.48</v>
      </c>
      <c r="BY6" s="32" t="str">
        <f>IF(BY7="","",IF(BY7="-","【-】","【"&amp;SUBSTITUTE(TEXT(BY7,"#,##0.00"),"-","△")&amp;"】"))</f>
        <v>【36.33】</v>
      </c>
      <c r="BZ6" s="33">
        <f>IF(BZ7="",NA(),BZ7)</f>
        <v>160.19999999999999</v>
      </c>
      <c r="CA6" s="33">
        <f t="shared" ref="CA6:CI6" si="9">IF(CA7="",NA(),CA7)</f>
        <v>142</v>
      </c>
      <c r="CB6" s="33">
        <f t="shared" si="9"/>
        <v>128.01</v>
      </c>
      <c r="CC6" s="33">
        <f t="shared" si="9"/>
        <v>131.22</v>
      </c>
      <c r="CD6" s="33">
        <f t="shared" si="9"/>
        <v>136.07</v>
      </c>
      <c r="CE6" s="33">
        <f t="shared" si="9"/>
        <v>291.83</v>
      </c>
      <c r="CF6" s="33">
        <f t="shared" si="9"/>
        <v>306.49</v>
      </c>
      <c r="CG6" s="33">
        <f t="shared" si="9"/>
        <v>878.73</v>
      </c>
      <c r="CH6" s="33">
        <f t="shared" si="9"/>
        <v>501.18</v>
      </c>
      <c r="CI6" s="33">
        <f t="shared" si="9"/>
        <v>376.61</v>
      </c>
      <c r="CJ6" s="32" t="str">
        <f>IF(CJ7="","",IF(CJ7="-","【-】","【"&amp;SUBSTITUTE(TEXT(CJ7,"#,##0.00"),"-","△")&amp;"】"))</f>
        <v>【476.46】</v>
      </c>
      <c r="CK6" s="33">
        <f>IF(CK7="",NA(),CK7)</f>
        <v>51.96</v>
      </c>
      <c r="CL6" s="33">
        <f t="shared" ref="CL6:CT6" si="10">IF(CL7="",NA(),CL7)</f>
        <v>47.27</v>
      </c>
      <c r="CM6" s="33">
        <f t="shared" si="10"/>
        <v>47.55</v>
      </c>
      <c r="CN6" s="33">
        <f t="shared" si="10"/>
        <v>47.37</v>
      </c>
      <c r="CO6" s="33">
        <f t="shared" si="10"/>
        <v>44.43</v>
      </c>
      <c r="CP6" s="33">
        <f t="shared" si="10"/>
        <v>57.95</v>
      </c>
      <c r="CQ6" s="33">
        <f t="shared" si="10"/>
        <v>58.25</v>
      </c>
      <c r="CR6" s="33">
        <f t="shared" si="10"/>
        <v>57.17</v>
      </c>
      <c r="CS6" s="33">
        <f t="shared" si="10"/>
        <v>57.55</v>
      </c>
      <c r="CT6" s="33">
        <f t="shared" si="10"/>
        <v>57.43</v>
      </c>
      <c r="CU6" s="32" t="str">
        <f>IF(CU7="","",IF(CU7="-","【-】","【"&amp;SUBSTITUTE(TEXT(CU7,"#,##0.00"),"-","△")&amp;"】"))</f>
        <v>【58.19】</v>
      </c>
      <c r="CV6" s="33">
        <f>IF(CV7="",NA(),CV7)</f>
        <v>82.21</v>
      </c>
      <c r="CW6" s="33">
        <f t="shared" ref="CW6:DE6" si="11">IF(CW7="",NA(),CW7)</f>
        <v>87.52</v>
      </c>
      <c r="CX6" s="33">
        <f t="shared" si="11"/>
        <v>87.23</v>
      </c>
      <c r="CY6" s="33">
        <f t="shared" si="11"/>
        <v>83.75</v>
      </c>
      <c r="CZ6" s="33">
        <f t="shared" si="11"/>
        <v>84.03</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3">
        <f t="shared" ref="ED6:EL6" si="14">IF(ED7="",NA(),ED7)</f>
        <v>1.82</v>
      </c>
      <c r="EE6" s="32">
        <f t="shared" si="14"/>
        <v>0</v>
      </c>
      <c r="EF6" s="32">
        <f t="shared" si="14"/>
        <v>0</v>
      </c>
      <c r="EG6" s="32">
        <f t="shared" si="14"/>
        <v>0</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313700</v>
      </c>
      <c r="D7" s="35">
        <v>47</v>
      </c>
      <c r="E7" s="35">
        <v>1</v>
      </c>
      <c r="F7" s="35">
        <v>0</v>
      </c>
      <c r="G7" s="35">
        <v>0</v>
      </c>
      <c r="H7" s="35" t="s">
        <v>93</v>
      </c>
      <c r="I7" s="35" t="s">
        <v>94</v>
      </c>
      <c r="J7" s="35" t="s">
        <v>95</v>
      </c>
      <c r="K7" s="35" t="s">
        <v>96</v>
      </c>
      <c r="L7" s="35" t="s">
        <v>97</v>
      </c>
      <c r="M7" s="36" t="s">
        <v>98</v>
      </c>
      <c r="N7" s="36" t="s">
        <v>99</v>
      </c>
      <c r="O7" s="36">
        <v>15.41</v>
      </c>
      <c r="P7" s="36">
        <v>2028</v>
      </c>
      <c r="Q7" s="36">
        <v>17433</v>
      </c>
      <c r="R7" s="36">
        <v>77.94</v>
      </c>
      <c r="S7" s="36">
        <v>223.67</v>
      </c>
      <c r="T7" s="36">
        <v>2675</v>
      </c>
      <c r="U7" s="36">
        <v>1.7</v>
      </c>
      <c r="V7" s="36">
        <v>1573.53</v>
      </c>
      <c r="W7" s="36">
        <v>53.12</v>
      </c>
      <c r="X7" s="36">
        <v>68.989999999999995</v>
      </c>
      <c r="Y7" s="36">
        <v>66.900000000000006</v>
      </c>
      <c r="Z7" s="36">
        <v>100.04</v>
      </c>
      <c r="AA7" s="36">
        <v>96.18</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912.41</v>
      </c>
      <c r="BE7" s="36">
        <v>891.88</v>
      </c>
      <c r="BF7" s="36">
        <v>796.67</v>
      </c>
      <c r="BG7" s="36">
        <v>750.97</v>
      </c>
      <c r="BH7" s="36">
        <v>714.51</v>
      </c>
      <c r="BI7" s="36">
        <v>1137.3599999999999</v>
      </c>
      <c r="BJ7" s="36">
        <v>1124.6400000000001</v>
      </c>
      <c r="BK7" s="36">
        <v>1108.26</v>
      </c>
      <c r="BL7" s="36">
        <v>1113.76</v>
      </c>
      <c r="BM7" s="36">
        <v>1125.69</v>
      </c>
      <c r="BN7" s="36">
        <v>1239.32</v>
      </c>
      <c r="BO7" s="36">
        <v>67.03</v>
      </c>
      <c r="BP7" s="36">
        <v>75.430000000000007</v>
      </c>
      <c r="BQ7" s="36">
        <v>82.18</v>
      </c>
      <c r="BR7" s="36">
        <v>83.83</v>
      </c>
      <c r="BS7" s="36">
        <v>84.24</v>
      </c>
      <c r="BT7" s="36">
        <v>57.51</v>
      </c>
      <c r="BU7" s="36">
        <v>56.46</v>
      </c>
      <c r="BV7" s="36">
        <v>19.77</v>
      </c>
      <c r="BW7" s="36">
        <v>34.25</v>
      </c>
      <c r="BX7" s="36">
        <v>46.48</v>
      </c>
      <c r="BY7" s="36">
        <v>36.33</v>
      </c>
      <c r="BZ7" s="36">
        <v>160.19999999999999</v>
      </c>
      <c r="CA7" s="36">
        <v>142</v>
      </c>
      <c r="CB7" s="36">
        <v>128.01</v>
      </c>
      <c r="CC7" s="36">
        <v>131.22</v>
      </c>
      <c r="CD7" s="36">
        <v>136.07</v>
      </c>
      <c r="CE7" s="36">
        <v>291.83</v>
      </c>
      <c r="CF7" s="36">
        <v>306.49</v>
      </c>
      <c r="CG7" s="36">
        <v>878.73</v>
      </c>
      <c r="CH7" s="36">
        <v>501.18</v>
      </c>
      <c r="CI7" s="36">
        <v>376.61</v>
      </c>
      <c r="CJ7" s="36">
        <v>476.46</v>
      </c>
      <c r="CK7" s="36">
        <v>51.96</v>
      </c>
      <c r="CL7" s="36">
        <v>47.27</v>
      </c>
      <c r="CM7" s="36">
        <v>47.55</v>
      </c>
      <c r="CN7" s="36">
        <v>47.37</v>
      </c>
      <c r="CO7" s="36">
        <v>44.43</v>
      </c>
      <c r="CP7" s="36">
        <v>57.95</v>
      </c>
      <c r="CQ7" s="36">
        <v>58.25</v>
      </c>
      <c r="CR7" s="36">
        <v>57.17</v>
      </c>
      <c r="CS7" s="36">
        <v>57.55</v>
      </c>
      <c r="CT7" s="36">
        <v>57.43</v>
      </c>
      <c r="CU7" s="36">
        <v>58.19</v>
      </c>
      <c r="CV7" s="36">
        <v>82.21</v>
      </c>
      <c r="CW7" s="36">
        <v>87.52</v>
      </c>
      <c r="CX7" s="36">
        <v>87.23</v>
      </c>
      <c r="CY7" s="36">
        <v>83.75</v>
      </c>
      <c r="CZ7" s="36">
        <v>84.03</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1.82</v>
      </c>
      <c r="EE7" s="36">
        <v>0</v>
      </c>
      <c r="EF7" s="36">
        <v>0</v>
      </c>
      <c r="EG7" s="36">
        <v>0</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U2604</cp:lastModifiedBy>
  <cp:lastPrinted>2016-02-23T10:16:50Z</cp:lastPrinted>
  <dcterms:created xsi:type="dcterms:W3CDTF">2016-01-18T05:04:48Z</dcterms:created>
  <dcterms:modified xsi:type="dcterms:W3CDTF">2016-02-23T10:16:52Z</dcterms:modified>
  <cp:category/>
</cp:coreProperties>
</file>