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<sst xmlns="http://schemas.openxmlformats.org/spreadsheetml/2006/main" count="221" uniqueCount="111">
  <si>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5"/>
  </si>
  <si>
    <t>業務名</t>
    <rPh sb="2" eb="3">
      <t>メイ</t>
    </rPh>
    <phoneticPr fontId="5"/>
  </si>
  <si>
    <t>業種名</t>
    <rPh sb="2" eb="3">
      <t>メイ</t>
    </rPh>
    <phoneticPr fontId="5"/>
  </si>
  <si>
    <t>事業名</t>
    <phoneticPr fontId="5"/>
  </si>
  <si>
    <t>類似団体区分</t>
    <rPh sb="4" eb="6">
      <t>クブン</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</si>
  <si>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</si>
  <si>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</si>
  <si>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</si>
  <si>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</si>
  <si>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</si>
  <si>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</si>
  <si>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</si>
  <si>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</si>
  <si>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</si>
  <si>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</si>
  <si>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</si>
  <si>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</si>
  <si>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</si>
  <si>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</si>
  <si>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</si>
  <si>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</si>
  <si>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</si>
  <si>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平成26年度全国平均</t>
    <phoneticPr fontId="5"/>
  </si>
  <si>
    <t>分析欄</t>
    <rPh sb="0" eb="2">
      <t>ブンセキ</t>
    </rPh>
    <rPh sb="2" eb="3">
      <t>ラン</t>
    </rPh>
    <phoneticPr fontId="5"/>
  </si>
  <si>
    <t>1. 経営の健全性・効率性</t>
    <phoneticPr fontId="5"/>
  </si>
  <si>
    <t>1. 経営の健全性・効率性について</t>
    <phoneticPr fontId="5"/>
  </si>
  <si>
    <t>「単年度の収支」</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</si>
  <si>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</si>
  <si>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</si>
  <si>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</si>
  <si>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</si>
  <si>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</si>
  <si>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</si>
  <si>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</si>
  <si>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</si>
  <si>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</si>
  <si>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</si>
  <si>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</si>
  <si>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</si>
  <si>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</si>
  <si>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</si>
  <si>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5"/>
  </si>
  <si>
    <t>下水道事業(法非適用)</t>
    <rPh sb="3" eb="5">
      <t>ジギョウ</t>
    </rPh>
    <rPh sb="6" eb="7">
      <t>ホウ</t>
    </rPh>
    <rPh sb="7" eb="8">
      <t>ヒ</t>
    </rPh>
    <rPh sb="8" eb="10">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</si>
  <si>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</si>
  <si>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</si>
  <si>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</si>
  <si>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</si>
  <si>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</si>
  <si>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</si>
  <si>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</si>
  <si>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</si>
  <si>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</si>
  <si>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</si>
  <si>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</si>
  <si>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</si>
  <si>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</si>
  <si>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</si>
  <si>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</si>
  <si>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</si>
  <si>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</si>
  <si>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</si>
  <si>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</si>
  <si>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</si>
  <si>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</si>
  <si>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</si>
  <si>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</si>
  <si>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</si>
  <si>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</si>
  <si>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</si>
  <si>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</si>
  <si>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</si>
  <si>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</si>
  <si>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</si>
  <si>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</si>
  <si>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</si>
  <si>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</si>
  <si>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</si>
  <si>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</si>
  <si>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</si>
  <si>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</si>
  <si>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</si>
  <si>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</si>
  <si>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</si>
  <si>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</si>
  <si>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</si>
  <si>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</si>
  <si>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</si>
  <si>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</si>
  <si>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</si>
  <si>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</si>
  <si>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</si>
  <si>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</si>
  <si>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</si>
  <si>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</si>
  <si>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</si>
  <si>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参照用</t>
    <rPh sb="0" eb="3">
      <t>サンショウヨウ</t>
    </rPh>
    <phoneticPr fontId="5"/>
  </si>
  <si>
    <t>鳥取県　智頭町</t>
  </si>
  <si>
    <t>法非適用</t>
  </si>
  <si>
    <t>下水道事業</t>
  </si>
  <si>
    <t>農業集落排水</t>
  </si>
  <si>
    <t>F2</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</si>
  <si>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</si>
  <si>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</si>
  <si>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</si>
  <si>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</si>
  <si>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</si>
  <si>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</si>
  <si>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</si>
  <si>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汚水処理の費用に対して料金収入が少なく、経営は厳しい状況である。処理場等建設後30年程度経過したところもあり、今後の修繕費用も多くなると思われるので、適正な維持管理を行い、健全な経営をめざしていきたい。</t>
    <rPh sb="0" eb="2">
      <t>オスイ</t>
    </rPh>
    <rPh sb="2" eb="4">
      <t>ショリ</t>
    </rPh>
    <rPh sb="5" eb="7">
      <t>ヒヨウ</t>
    </rPh>
    <rPh sb="8" eb="9">
      <t>タイ</t>
    </rPh>
    <rPh sb="11" eb="13">
      <t>リョウキン</t>
    </rPh>
    <rPh sb="13" eb="15">
      <t>シュウニュウ</t>
    </rPh>
    <rPh sb="16" eb="17">
      <t>スク</t>
    </rPh>
    <rPh sb="20" eb="22">
      <t>ケイエイ</t>
    </rPh>
    <rPh sb="23" eb="24">
      <t>キビ</t>
    </rPh>
    <rPh sb="26" eb="28">
      <t>ジョウキョウ</t>
    </rPh>
    <rPh sb="32" eb="35">
      <t>ショリジョウ</t>
    </rPh>
    <rPh sb="35" eb="36">
      <t>トウ</t>
    </rPh>
    <rPh sb="36" eb="38">
      <t>ケンセツ</t>
    </rPh>
    <rPh sb="38" eb="39">
      <t>ゴ</t>
    </rPh>
    <rPh sb="41" eb="42">
      <t>ネン</t>
    </rPh>
    <rPh sb="42" eb="44">
      <t>テイド</t>
    </rPh>
    <rPh sb="44" eb="46">
      <t>ケイカ</t>
    </rPh>
    <rPh sb="55" eb="57">
      <t>コンゴ</t>
    </rPh>
    <rPh sb="58" eb="60">
      <t>シュウゼン</t>
    </rPh>
    <rPh sb="60" eb="62">
      <t>ヒヨウ</t>
    </rPh>
    <rPh sb="63" eb="64">
      <t>オオ</t>
    </rPh>
    <rPh sb="68" eb="69">
      <t>オモ</t>
    </rPh>
    <rPh sb="75" eb="77">
      <t>テキセイ</t>
    </rPh>
    <rPh sb="78" eb="80">
      <t>イジ</t>
    </rPh>
    <rPh sb="80" eb="82">
      <t>カンリ</t>
    </rPh>
    <rPh sb="83" eb="84">
      <t>オコナ</t>
    </rPh>
    <rPh sb="86" eb="88">
      <t>ケンゼン</t>
    </rPh>
    <rPh sb="89" eb="91">
      <t>ケイエイ</t>
    </rPh>
    <phoneticPr fontId="5"/>
  </si>
  <si>
    <t>①値は例年と大きく変わらないが33％程度であり、赤字経営となっている。経営改善に向けた取り組みが必要である。
④値は大きな変化はないが、平均値よりも高い値となっている。多くの企業債を抱えていることを把握して経営改善を行っていく必要がある。
⑤例年より高い数値となっているが、資本費平準化債の発行による収入をもって償還した地方債元金償還金の額の関係によるもので、日常的な汚水処理に係る経費は例年と大きな差はない。平均以上ではあるが、今後も経費回収率の向上に向けた取り組みが必要である。
⑥例年より低い数値となっているが、⑤と同様の理由である。平均とほぼ同等である。
⑦例年ほぼ同等の値で平均以下である。値は40％程度であり、今後水洗化率を向上させて利用率を上げるようにしたい。
⑧水洗化率については、減少しているが、これは施設や会社等の流入人口を精査したためである。水洗化率は７４％程度であり、今後も向上に向けた取り組みに力を入れる必要がある。</t>
    <rPh sb="58" eb="59">
      <t>オオ</t>
    </rPh>
    <rPh sb="61" eb="63">
      <t>ヘンカ</t>
    </rPh>
    <rPh sb="74" eb="75">
      <t>タカ</t>
    </rPh>
    <rPh sb="84" eb="85">
      <t>オオ</t>
    </rPh>
    <rPh sb="87" eb="89">
      <t>キギョウ</t>
    </rPh>
    <rPh sb="89" eb="90">
      <t>サイ</t>
    </rPh>
    <rPh sb="91" eb="92">
      <t>カカ</t>
    </rPh>
    <rPh sb="99" eb="101">
      <t>ハアク</t>
    </rPh>
    <rPh sb="103" eb="105">
      <t>ケイエイ</t>
    </rPh>
    <rPh sb="105" eb="107">
      <t>カイゼン</t>
    </rPh>
    <rPh sb="108" eb="109">
      <t>オコナ</t>
    </rPh>
    <rPh sb="113" eb="115">
      <t>ヒツヨウ</t>
    </rPh>
    <rPh sb="292" eb="294">
      <t>ヘイキン</t>
    </rPh>
    <rPh sb="294" eb="296">
      <t>イカ</t>
    </rPh>
    <rPh sb="318" eb="320">
      <t>コウジョウ</t>
    </rPh>
    <rPh sb="323" eb="326">
      <t>リヨウリツ</t>
    </rPh>
    <rPh sb="327" eb="328">
      <t>ア</t>
    </rPh>
    <rPh sb="339" eb="342">
      <t>スイセンカ</t>
    </rPh>
    <rPh sb="342" eb="343">
      <t>リツ</t>
    </rPh>
    <rPh sb="349" eb="351">
      <t>ゲンショウ</t>
    </rPh>
    <rPh sb="360" eb="362">
      <t>シセツ</t>
    </rPh>
    <rPh sb="363" eb="365">
      <t>カイシャ</t>
    </rPh>
    <rPh sb="365" eb="366">
      <t>トウ</t>
    </rPh>
    <rPh sb="367" eb="369">
      <t>リュウニュウ</t>
    </rPh>
    <rPh sb="369" eb="371">
      <t>ジンコウ</t>
    </rPh>
    <rPh sb="372" eb="374">
      <t>セイサ</t>
    </rPh>
    <rPh sb="382" eb="385">
      <t>スイセンカ</t>
    </rPh>
    <rPh sb="385" eb="386">
      <t>リツ</t>
    </rPh>
    <rPh sb="390" eb="392">
      <t>テイド</t>
    </rPh>
    <rPh sb="396" eb="398">
      <t>コンゴ</t>
    </rPh>
    <rPh sb="399" eb="401">
      <t>コウジョウ</t>
    </rPh>
    <rPh sb="402" eb="403">
      <t>ム</t>
    </rPh>
    <rPh sb="405" eb="406">
      <t>ト</t>
    </rPh>
    <rPh sb="407" eb="408">
      <t>ク</t>
    </rPh>
    <rPh sb="410" eb="411">
      <t>チカラ</t>
    </rPh>
    <rPh sb="412" eb="413">
      <t>イ</t>
    </rPh>
    <rPh sb="415" eb="417">
      <t>ヒツヨウ</t>
    </rPh>
    <phoneticPr fontId="5"/>
  </si>
  <si>
    <t>　管渠については、耐用年数に達しておらず、緊急的に更新する必要性が無かったため、管渠改善率は低い数値を推移している。今後は耐用年数を考慮しながら、計画的な長寿命化事業を行う必要が出てくると考えられる。</t>
    <rPh sb="33" eb="34">
      <t>ナ</t>
    </rPh>
    <rPh sb="58" eb="60">
      <t>コンゴ</t>
    </rPh>
    <rPh sb="61" eb="63">
      <t>タイヨウ</t>
    </rPh>
    <rPh sb="63" eb="65">
      <t>ネンスウ</t>
    </rPh>
    <rPh sb="66" eb="68">
      <t>コウリョ</t>
    </rPh>
    <rPh sb="73" eb="75">
      <t>ケイカク</t>
    </rPh>
    <rPh sb="75" eb="76">
      <t>テキ</t>
    </rPh>
    <rPh sb="84" eb="85">
      <t>オコナ</t>
    </rPh>
    <rPh sb="86" eb="88">
      <t>ヒツヨウ</t>
    </rPh>
    <rPh sb="89" eb="90">
      <t>デ</t>
    </rPh>
    <rPh sb="94" eb="95">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</si>
</sst>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3">
    <xf numFmtId="0" fontId="0" fillId="0" borderId="0">
      <alignment vertical="center"/>
    </xf>
    <xf numFmtId="38" fontId="2" fillId="0" borderId="0" applyFont="0" applyFill="0" applyBorder="0" applyAlignment="0" applyProtection="0">
      <alignment vertical="center"/>
    </xf>
    <xf numFmtId="38" fontId="16" fillId="0" borderId="0" applyFont="0" applyFill="0" applyBorder="0" applyAlignment="0" applyProtection="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8" fillId="0" borderId="0">
      <alignment vertical="center"/>
    </xf>
    <xf numFmtId="0" fontId="17" fillId="0" borderId="0"/>
    <xf numFmtId="0" fontId="18" fillId="0" borderId="0">
      <alignment vertical="center"/>
    </xf>
    <xf numFmtId="0" fontId="2" fillId="0" borderId="0">
      <alignment vertical="center"/>
    </xf>
    <xf numFmtId="0" fontId="17" fillId="0" borderId="0"/>
    <xf numFmtId="0" fontId="19" fillId="0" borderId="0"/>
    <xf numFmtId="0" fontId="20" fillId="0" borderId="0">
      <alignment vertical="center"/>
    </xf>
    <xf numFmtId="0" fontId="14" fillId="0" borderId="0">
      <alignment vertical="center"/>
    </xf>
    <xf numFmtId="0" fontId="17" fillId="0" borderId="0">
      <alignment vertical="center"/>
    </xf>
    <xf numFmtId="0" fontId="17" fillId="0" borderId="0"/>
    <xf numFmtId="0" fontId="18" fillId="0" borderId="0">
      <alignment vertical="center"/>
    </xf>
    <xf numFmtId="0" fontId="19" fillId="0" borderId="0"/>
    <xf numFmtId="0" fontId="21" fillId="0" borderId="0">
      <alignment vertical="center"/>
    </xf>
    <xf numFmtId="0" fontId="22" fillId="0" borderId="0"/>
    <xf numFmtId="0" fontId="1" fillId="0" borderId="0">
      <alignment vertical="center"/>
    </xf>
    <xf numFmtId="0" fontId="1" fillId="0" borderId="0">
      <alignment vertical="center"/>
    </xf>
    <xf numFmtId="0" fontId="1" fillId="0" borderId="0">
      <alignment vertical="center"/>
    </xf>
  </cellStyleXfs>
  <cellXfs count="8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177" fontId="6" fillId="0" borderId="2" xfId="0" applyNumberFormat="1" applyFont="1" applyBorder="1" applyAlignment="1" applyProtection="1">
      <alignment horizontal="center" vertical="center"/>
      <protection hidden="1"/>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protection hidden="1"/>
    </xf>
    <xf numFmtId="176" fontId="6" fillId="0" borderId="2" xfId="0" applyNumberFormat="1" applyFont="1" applyBorder="1" applyAlignment="1" applyProtection="1">
      <alignment horizontal="center" vertical="center"/>
      <protection hidden="1"/>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6" fillId="0" borderId="6"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3">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3 3" xfId="21"/>
    <cellStyle name="標準 2 4" xfId="10"/>
    <cellStyle name="標準 2 5" xfId="20"/>
    <cellStyle name="標準 2_【重要】（県）指数表_書式まとめ" xfId="11"/>
    <cellStyle name="標準 3" xfId="12"/>
    <cellStyle name="標準 3 2" xfId="13"/>
    <cellStyle name="標準 3 2 2" xfId="14"/>
    <cellStyle name="標準 3 3" xfId="15"/>
    <cellStyle name="標準 4" xfId="16"/>
    <cellStyle name="標準 4 2" xfId="22"/>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0552704"/>
        <c:axId val="17911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0.04</c:v>
                </c:pt>
                <c:pt idx="3">
                  <c:v>0.03</c:v>
                </c:pt>
                <c:pt idx="4">
                  <c:v>0.02</c:v>
                </c:pt>
              </c:numCache>
            </c:numRef>
          </c:val>
          <c:smooth val="0"/>
        </c:ser>
        <c:dLbls>
          <c:showLegendKey val="0"/>
          <c:showVal val="0"/>
          <c:showCatName val="0"/>
          <c:showSerName val="0"/>
          <c:showPercent val="0"/>
          <c:showBubbleSize val="0"/>
        </c:dLbls>
        <c:marker val="1"/>
        <c:smooth val="0"/>
        <c:axId val="170552704"/>
        <c:axId val="179119616"/>
      </c:lineChart>
      <c:dateAx>
        <c:axId val="170552704"/>
        <c:scaling>
          <c:orientation val="minMax"/>
        </c:scaling>
        <c:delete val="1"/>
        <c:axPos val="b"/>
        <c:numFmt formatCode="ge" sourceLinked="1"/>
        <c:majorTickMark val="none"/>
        <c:minorTickMark val="none"/>
        <c:tickLblPos val="none"/>
        <c:crossAx val="179119616"/>
        <c:crosses val="autoZero"/>
        <c:auto val="1"/>
        <c:lblOffset val="100"/>
        <c:baseTimeUnit val="years"/>
      </c:dateAx>
      <c:valAx>
        <c:axId val="17911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5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41.52</c:v>
                </c:pt>
                <c:pt idx="1">
                  <c:v>41.52</c:v>
                </c:pt>
                <c:pt idx="2">
                  <c:v>47.8</c:v>
                </c:pt>
                <c:pt idx="3">
                  <c:v>50.83</c:v>
                </c:pt>
                <c:pt idx="4">
                  <c:v>42.62</c:v>
                </c:pt>
              </c:numCache>
            </c:numRef>
          </c:val>
        </c:ser>
        <c:dLbls>
          <c:showLegendKey val="0"/>
          <c:showVal val="0"/>
          <c:showCatName val="0"/>
          <c:showSerName val="0"/>
          <c:showPercent val="0"/>
          <c:showBubbleSize val="0"/>
        </c:dLbls>
        <c:gapWidth val="150"/>
        <c:axId val="101749888"/>
        <c:axId val="10175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54.74</c:v>
                </c:pt>
                <c:pt idx="3">
                  <c:v>53.78</c:v>
                </c:pt>
                <c:pt idx="4">
                  <c:v>53.24</c:v>
                </c:pt>
              </c:numCache>
            </c:numRef>
          </c:val>
          <c:smooth val="0"/>
        </c:ser>
        <c:dLbls>
          <c:showLegendKey val="0"/>
          <c:showVal val="0"/>
          <c:showCatName val="0"/>
          <c:showSerName val="0"/>
          <c:showPercent val="0"/>
          <c:showBubbleSize val="0"/>
        </c:dLbls>
        <c:marker val="1"/>
        <c:smooth val="0"/>
        <c:axId val="101749888"/>
        <c:axId val="101751808"/>
      </c:lineChart>
      <c:dateAx>
        <c:axId val="101749888"/>
        <c:scaling>
          <c:orientation val="minMax"/>
        </c:scaling>
        <c:delete val="1"/>
        <c:axPos val="b"/>
        <c:numFmt formatCode="ge" sourceLinked="1"/>
        <c:majorTickMark val="none"/>
        <c:minorTickMark val="none"/>
        <c:tickLblPos val="none"/>
        <c:crossAx val="101751808"/>
        <c:crosses val="autoZero"/>
        <c:auto val="1"/>
        <c:lblOffset val="100"/>
        <c:baseTimeUnit val="years"/>
      </c:dateAx>
      <c:valAx>
        <c:axId val="10175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75.010000000000005</c:v>
                </c:pt>
                <c:pt idx="1">
                  <c:v>81.93</c:v>
                </c:pt>
                <c:pt idx="2">
                  <c:v>82.04</c:v>
                </c:pt>
                <c:pt idx="3">
                  <c:v>85.09</c:v>
                </c:pt>
                <c:pt idx="4">
                  <c:v>74.06</c:v>
                </c:pt>
              </c:numCache>
            </c:numRef>
          </c:val>
        </c:ser>
        <c:dLbls>
          <c:showLegendKey val="0"/>
          <c:showVal val="0"/>
          <c:showCatName val="0"/>
          <c:showSerName val="0"/>
          <c:showPercent val="0"/>
          <c:showBubbleSize val="0"/>
        </c:dLbls>
        <c:gapWidth val="150"/>
        <c:axId val="102273792"/>
        <c:axId val="10227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83.88</c:v>
                </c:pt>
                <c:pt idx="3">
                  <c:v>84.06</c:v>
                </c:pt>
                <c:pt idx="4">
                  <c:v>84.07</c:v>
                </c:pt>
              </c:numCache>
            </c:numRef>
          </c:val>
          <c:smooth val="0"/>
        </c:ser>
        <c:dLbls>
          <c:showLegendKey val="0"/>
          <c:showVal val="0"/>
          <c:showCatName val="0"/>
          <c:showSerName val="0"/>
          <c:showPercent val="0"/>
          <c:showBubbleSize val="0"/>
        </c:dLbls>
        <c:marker val="1"/>
        <c:smooth val="0"/>
        <c:axId val="102273792"/>
        <c:axId val="102275712"/>
      </c:lineChart>
      <c:dateAx>
        <c:axId val="102273792"/>
        <c:scaling>
          <c:orientation val="minMax"/>
        </c:scaling>
        <c:delete val="1"/>
        <c:axPos val="b"/>
        <c:numFmt formatCode="ge" sourceLinked="1"/>
        <c:majorTickMark val="none"/>
        <c:minorTickMark val="none"/>
        <c:tickLblPos val="none"/>
        <c:crossAx val="102275712"/>
        <c:crosses val="autoZero"/>
        <c:auto val="1"/>
        <c:lblOffset val="100"/>
        <c:baseTimeUnit val="years"/>
      </c:dateAx>
      <c:valAx>
        <c:axId val="10227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7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38.44</c:v>
                </c:pt>
                <c:pt idx="1">
                  <c:v>34.19</c:v>
                </c:pt>
                <c:pt idx="2">
                  <c:v>40.479999999999997</c:v>
                </c:pt>
                <c:pt idx="3">
                  <c:v>33.33</c:v>
                </c:pt>
                <c:pt idx="4">
                  <c:v>33.75</c:v>
                </c:pt>
              </c:numCache>
            </c:numRef>
          </c:val>
        </c:ser>
        <c:dLbls>
          <c:showLegendKey val="0"/>
          <c:showVal val="0"/>
          <c:showCatName val="0"/>
          <c:showSerName val="0"/>
          <c:showPercent val="0"/>
          <c:showBubbleSize val="0"/>
        </c:dLbls>
        <c:gapWidth val="150"/>
        <c:axId val="179489792"/>
        <c:axId val="17965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489792"/>
        <c:axId val="179652096"/>
      </c:lineChart>
      <c:dateAx>
        <c:axId val="179489792"/>
        <c:scaling>
          <c:orientation val="minMax"/>
        </c:scaling>
        <c:delete val="1"/>
        <c:axPos val="b"/>
        <c:numFmt formatCode="ge" sourceLinked="1"/>
        <c:majorTickMark val="none"/>
        <c:minorTickMark val="none"/>
        <c:tickLblPos val="none"/>
        <c:crossAx val="179652096"/>
        <c:crosses val="autoZero"/>
        <c:auto val="1"/>
        <c:lblOffset val="100"/>
        <c:baseTimeUnit val="years"/>
      </c:dateAx>
      <c:valAx>
        <c:axId val="17965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8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105664"/>
        <c:axId val="10110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105664"/>
        <c:axId val="101107584"/>
      </c:lineChart>
      <c:dateAx>
        <c:axId val="101105664"/>
        <c:scaling>
          <c:orientation val="minMax"/>
        </c:scaling>
        <c:delete val="1"/>
        <c:axPos val="b"/>
        <c:numFmt formatCode="ge" sourceLinked="1"/>
        <c:majorTickMark val="none"/>
        <c:minorTickMark val="none"/>
        <c:tickLblPos val="none"/>
        <c:crossAx val="101107584"/>
        <c:crosses val="autoZero"/>
        <c:auto val="1"/>
        <c:lblOffset val="100"/>
        <c:baseTimeUnit val="years"/>
      </c:dateAx>
      <c:valAx>
        <c:axId val="1011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125504"/>
        <c:axId val="10116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125504"/>
        <c:axId val="101160448"/>
      </c:lineChart>
      <c:dateAx>
        <c:axId val="101125504"/>
        <c:scaling>
          <c:orientation val="minMax"/>
        </c:scaling>
        <c:delete val="1"/>
        <c:axPos val="b"/>
        <c:numFmt formatCode="ge" sourceLinked="1"/>
        <c:majorTickMark val="none"/>
        <c:minorTickMark val="none"/>
        <c:tickLblPos val="none"/>
        <c:crossAx val="101160448"/>
        <c:crosses val="autoZero"/>
        <c:auto val="1"/>
        <c:lblOffset val="100"/>
        <c:baseTimeUnit val="years"/>
      </c:dateAx>
      <c:valAx>
        <c:axId val="10116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174272"/>
        <c:axId val="10118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174272"/>
        <c:axId val="101184640"/>
      </c:lineChart>
      <c:dateAx>
        <c:axId val="101174272"/>
        <c:scaling>
          <c:orientation val="minMax"/>
        </c:scaling>
        <c:delete val="1"/>
        <c:axPos val="b"/>
        <c:numFmt formatCode="ge" sourceLinked="1"/>
        <c:majorTickMark val="none"/>
        <c:minorTickMark val="none"/>
        <c:tickLblPos val="none"/>
        <c:crossAx val="101184640"/>
        <c:crosses val="autoZero"/>
        <c:auto val="1"/>
        <c:lblOffset val="100"/>
        <c:baseTimeUnit val="years"/>
      </c:dateAx>
      <c:valAx>
        <c:axId val="10118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7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264000"/>
        <c:axId val="10126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264000"/>
        <c:axId val="101266176"/>
      </c:lineChart>
      <c:dateAx>
        <c:axId val="101264000"/>
        <c:scaling>
          <c:orientation val="minMax"/>
        </c:scaling>
        <c:delete val="1"/>
        <c:axPos val="b"/>
        <c:numFmt formatCode="ge" sourceLinked="1"/>
        <c:majorTickMark val="none"/>
        <c:minorTickMark val="none"/>
        <c:tickLblPos val="none"/>
        <c:crossAx val="101266176"/>
        <c:crosses val="autoZero"/>
        <c:auto val="1"/>
        <c:lblOffset val="100"/>
        <c:baseTimeUnit val="years"/>
      </c:dateAx>
      <c:valAx>
        <c:axId val="10126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6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2920.88</c:v>
                </c:pt>
                <c:pt idx="1">
                  <c:v>2641.5</c:v>
                </c:pt>
                <c:pt idx="2">
                  <c:v>4321.13</c:v>
                </c:pt>
                <c:pt idx="3">
                  <c:v>4661.2299999999996</c:v>
                </c:pt>
                <c:pt idx="4">
                  <c:v>4035.01</c:v>
                </c:pt>
              </c:numCache>
            </c:numRef>
          </c:val>
        </c:ser>
        <c:dLbls>
          <c:showLegendKey val="0"/>
          <c:showVal val="0"/>
          <c:showCatName val="0"/>
          <c:showSerName val="0"/>
          <c:showPercent val="0"/>
          <c:showBubbleSize val="0"/>
        </c:dLbls>
        <c:gapWidth val="150"/>
        <c:axId val="101284096"/>
        <c:axId val="10130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1197.82</c:v>
                </c:pt>
                <c:pt idx="3">
                  <c:v>1126.77</c:v>
                </c:pt>
                <c:pt idx="4">
                  <c:v>1044.8</c:v>
                </c:pt>
              </c:numCache>
            </c:numRef>
          </c:val>
          <c:smooth val="0"/>
        </c:ser>
        <c:dLbls>
          <c:showLegendKey val="0"/>
          <c:showVal val="0"/>
          <c:showCatName val="0"/>
          <c:showSerName val="0"/>
          <c:showPercent val="0"/>
          <c:showBubbleSize val="0"/>
        </c:dLbls>
        <c:marker val="1"/>
        <c:smooth val="0"/>
        <c:axId val="101284096"/>
        <c:axId val="101306752"/>
      </c:lineChart>
      <c:dateAx>
        <c:axId val="101284096"/>
        <c:scaling>
          <c:orientation val="minMax"/>
        </c:scaling>
        <c:delete val="1"/>
        <c:axPos val="b"/>
        <c:numFmt formatCode="ge" sourceLinked="1"/>
        <c:majorTickMark val="none"/>
        <c:minorTickMark val="none"/>
        <c:tickLblPos val="none"/>
        <c:crossAx val="101306752"/>
        <c:crosses val="autoZero"/>
        <c:auto val="1"/>
        <c:lblOffset val="100"/>
        <c:baseTimeUnit val="years"/>
      </c:dateAx>
      <c:valAx>
        <c:axId val="10130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8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18.68</c:v>
                </c:pt>
                <c:pt idx="1">
                  <c:v>18.18</c:v>
                </c:pt>
                <c:pt idx="2">
                  <c:v>20.29</c:v>
                </c:pt>
                <c:pt idx="3">
                  <c:v>21.33</c:v>
                </c:pt>
                <c:pt idx="4">
                  <c:v>51.97</c:v>
                </c:pt>
              </c:numCache>
            </c:numRef>
          </c:val>
        </c:ser>
        <c:dLbls>
          <c:showLegendKey val="0"/>
          <c:showVal val="0"/>
          <c:showCatName val="0"/>
          <c:showSerName val="0"/>
          <c:showPercent val="0"/>
          <c:showBubbleSize val="0"/>
        </c:dLbls>
        <c:gapWidth val="150"/>
        <c:axId val="101476224"/>
        <c:axId val="10149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51.03</c:v>
                </c:pt>
                <c:pt idx="3">
                  <c:v>50.9</c:v>
                </c:pt>
                <c:pt idx="4">
                  <c:v>50.82</c:v>
                </c:pt>
              </c:numCache>
            </c:numRef>
          </c:val>
          <c:smooth val="0"/>
        </c:ser>
        <c:dLbls>
          <c:showLegendKey val="0"/>
          <c:showVal val="0"/>
          <c:showCatName val="0"/>
          <c:showSerName val="0"/>
          <c:showPercent val="0"/>
          <c:showBubbleSize val="0"/>
        </c:dLbls>
        <c:marker val="1"/>
        <c:smooth val="0"/>
        <c:axId val="101476224"/>
        <c:axId val="101494784"/>
      </c:lineChart>
      <c:dateAx>
        <c:axId val="101476224"/>
        <c:scaling>
          <c:orientation val="minMax"/>
        </c:scaling>
        <c:delete val="1"/>
        <c:axPos val="b"/>
        <c:numFmt formatCode="ge" sourceLinked="1"/>
        <c:majorTickMark val="none"/>
        <c:minorTickMark val="none"/>
        <c:tickLblPos val="none"/>
        <c:crossAx val="101494784"/>
        <c:crosses val="autoZero"/>
        <c:auto val="1"/>
        <c:lblOffset val="100"/>
        <c:baseTimeUnit val="years"/>
      </c:dateAx>
      <c:valAx>
        <c:axId val="10149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7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953.28</c:v>
                </c:pt>
                <c:pt idx="1">
                  <c:v>958.15</c:v>
                </c:pt>
                <c:pt idx="2">
                  <c:v>893.65</c:v>
                </c:pt>
                <c:pt idx="3">
                  <c:v>806.25</c:v>
                </c:pt>
                <c:pt idx="4">
                  <c:v>336.34</c:v>
                </c:pt>
              </c:numCache>
            </c:numRef>
          </c:val>
        </c:ser>
        <c:dLbls>
          <c:showLegendKey val="0"/>
          <c:showVal val="0"/>
          <c:showCatName val="0"/>
          <c:showSerName val="0"/>
          <c:showPercent val="0"/>
          <c:showBubbleSize val="0"/>
        </c:dLbls>
        <c:gapWidth val="150"/>
        <c:axId val="101524992"/>
        <c:axId val="10152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01524992"/>
        <c:axId val="101526912"/>
      </c:lineChart>
      <c:dateAx>
        <c:axId val="101524992"/>
        <c:scaling>
          <c:orientation val="minMax"/>
        </c:scaling>
        <c:delete val="1"/>
        <c:axPos val="b"/>
        <c:numFmt formatCode="ge" sourceLinked="1"/>
        <c:majorTickMark val="none"/>
        <c:minorTickMark val="none"/>
        <c:tickLblPos val="none"/>
        <c:crossAx val="101526912"/>
        <c:crosses val="autoZero"/>
        <c:auto val="1"/>
        <c:lblOffset val="100"/>
        <c:baseTimeUnit val="years"/>
      </c:dateAx>
      <c:valAx>
        <c:axId val="10152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2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2" zoomScaleNormal="100" workbookViewId="0">
      <selection activeCell="BH58" sqref="BH5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智頭町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7653</v>
      </c>
      <c r="AM8" s="47"/>
      <c r="AN8" s="47"/>
      <c r="AO8" s="47"/>
      <c r="AP8" s="47"/>
      <c r="AQ8" s="47"/>
      <c r="AR8" s="47"/>
      <c r="AS8" s="47"/>
      <c r="AT8" s="43">
        <f>データ!S6</f>
        <v>224.7</v>
      </c>
      <c r="AU8" s="43"/>
      <c r="AV8" s="43"/>
      <c r="AW8" s="43"/>
      <c r="AX8" s="43"/>
      <c r="AY8" s="43"/>
      <c r="AZ8" s="43"/>
      <c r="BA8" s="43"/>
      <c r="BB8" s="43">
        <f>データ!T6</f>
        <v>34.06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45.17</v>
      </c>
      <c r="Q10" s="43"/>
      <c r="R10" s="43"/>
      <c r="S10" s="43"/>
      <c r="T10" s="43"/>
      <c r="U10" s="43"/>
      <c r="V10" s="43"/>
      <c r="W10" s="43">
        <f>データ!P6</f>
        <v>100</v>
      </c>
      <c r="X10" s="43"/>
      <c r="Y10" s="43"/>
      <c r="Z10" s="43"/>
      <c r="AA10" s="43"/>
      <c r="AB10" s="43"/>
      <c r="AC10" s="43"/>
      <c r="AD10" s="47">
        <f>データ!Q6</f>
        <v>4320</v>
      </c>
      <c r="AE10" s="47"/>
      <c r="AF10" s="47"/>
      <c r="AG10" s="47"/>
      <c r="AH10" s="47"/>
      <c r="AI10" s="47"/>
      <c r="AJ10" s="47"/>
      <c r="AK10" s="2"/>
      <c r="AL10" s="47">
        <f>データ!U6</f>
        <v>3439</v>
      </c>
      <c r="AM10" s="47"/>
      <c r="AN10" s="47"/>
      <c r="AO10" s="47"/>
      <c r="AP10" s="47"/>
      <c r="AQ10" s="47"/>
      <c r="AR10" s="47"/>
      <c r="AS10" s="47"/>
      <c r="AT10" s="43">
        <f>データ!V6</f>
        <v>5.2</v>
      </c>
      <c r="AU10" s="43"/>
      <c r="AV10" s="43"/>
      <c r="AW10" s="43"/>
      <c r="AX10" s="43"/>
      <c r="AY10" s="43"/>
      <c r="AZ10" s="43"/>
      <c r="BA10" s="43"/>
      <c r="BB10" s="43">
        <f>データ!W6</f>
        <v>661.35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60:BJ61"/>
    <mergeCell ref="BL47:BZ63"/>
    <mergeCell ref="BL64:BZ65"/>
    <mergeCell ref="BL66:BZ82"/>
    <mergeCell ref="C79:T80"/>
    <mergeCell ref="W79:AN80"/>
    <mergeCell ref="AQ79:BH80"/>
    <mergeCell ref="BL45:BZ46"/>
    <mergeCell ref="C56:P57"/>
    <mergeCell ref="R56:AE57"/>
    <mergeCell ref="AG56:AT57"/>
    <mergeCell ref="AV56:BI57"/>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313289</v>
      </c>
      <c r="D6" s="31">
        <f t="shared" si="3"/>
        <v>47</v>
      </c>
      <c r="E6" s="31">
        <f t="shared" si="3"/>
        <v>17</v>
      </c>
      <c r="F6" s="31">
        <f t="shared" si="3"/>
        <v>5</v>
      </c>
      <c r="G6" s="31">
        <f t="shared" si="3"/>
        <v>0</v>
      </c>
      <c r="H6" s="31" t="str">
        <f t="shared" si="3"/>
        <v>鳥取県　智頭町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45.17</v>
      </c>
      <c r="P6" s="32">
        <f t="shared" si="3"/>
        <v>100</v>
      </c>
      <c r="Q6" s="32">
        <f t="shared" si="3"/>
        <v>4320</v>
      </c>
      <c r="R6" s="32">
        <f t="shared" si="3"/>
        <v>7653</v>
      </c>
      <c r="S6" s="32">
        <f t="shared" si="3"/>
        <v>224.7</v>
      </c>
      <c r="T6" s="32">
        <f t="shared" si="3"/>
        <v>34.06</v>
      </c>
      <c r="U6" s="32">
        <f t="shared" si="3"/>
        <v>3439</v>
      </c>
      <c r="V6" s="32">
        <f t="shared" si="3"/>
        <v>5.2</v>
      </c>
      <c r="W6" s="32">
        <f t="shared" si="3"/>
        <v>661.35</v>
      </c>
      <c r="X6" s="33">
        <f>IF(X7="",NA(),X7)</f>
        <v>38.44</v>
      </c>
      <c r="Y6" s="33">
        <f t="shared" ref="Y6:AG6" si="4">IF(Y7="",NA(),Y7)</f>
        <v>34.19</v>
      </c>
      <c r="Z6" s="33">
        <f t="shared" si="4"/>
        <v>40.479999999999997</v>
      </c>
      <c r="AA6" s="33">
        <f t="shared" si="4"/>
        <v>33.33</v>
      </c>
      <c r="AB6" s="33">
        <f t="shared" si="4"/>
        <v>33.75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2920.88</v>
      </c>
      <c r="BF6" s="33">
        <f t="shared" ref="BF6:BN6" si="7">IF(BF7="",NA(),BF7)</f>
        <v>2641.5</v>
      </c>
      <c r="BG6" s="33">
        <f t="shared" si="7"/>
        <v>4321.13</v>
      </c>
      <c r="BH6" s="33">
        <f t="shared" si="7"/>
        <v>4661.2299999999996</v>
      </c>
      <c r="BI6" s="33">
        <f t="shared" si="7"/>
        <v>4035.01</v>
      </c>
      <c r="BJ6" s="33">
        <f t="shared" si="7"/>
        <v>1316.7</v>
      </c>
      <c r="BK6" s="33">
        <f t="shared" si="7"/>
        <v>1224.75</v>
      </c>
      <c r="BL6" s="33">
        <f t="shared" si="7"/>
        <v>1197.82</v>
      </c>
      <c r="BM6" s="33">
        <f t="shared" si="7"/>
        <v>1126.77</v>
      </c>
      <c r="BN6" s="33">
        <f t="shared" si="7"/>
        <v>1044.8</v>
      </c>
      <c r="BO6" s="32" t="str">
        <f>IF(BO7="","",IF(BO7="-","【-】","【"&amp;SUBSTITUTE(TEXT(BO7,"#,##0.00"),"-","△")&amp;"】"))</f>
        <v>【992.47】</v>
      </c>
      <c r="BP6" s="33">
        <f>IF(BP7="",NA(),BP7)</f>
        <v>18.68</v>
      </c>
      <c r="BQ6" s="33">
        <f t="shared" ref="BQ6:BY6" si="8">IF(BQ7="",NA(),BQ7)</f>
        <v>18.18</v>
      </c>
      <c r="BR6" s="33">
        <f t="shared" si="8"/>
        <v>20.29</v>
      </c>
      <c r="BS6" s="33">
        <f t="shared" si="8"/>
        <v>21.33</v>
      </c>
      <c r="BT6" s="33">
        <f t="shared" si="8"/>
        <v>51.97</v>
      </c>
      <c r="BU6" s="33">
        <f t="shared" si="8"/>
        <v>43.24</v>
      </c>
      <c r="BV6" s="33">
        <f t="shared" si="8"/>
        <v>42.13</v>
      </c>
      <c r="BW6" s="33">
        <f t="shared" si="8"/>
        <v>51.03</v>
      </c>
      <c r="BX6" s="33">
        <f t="shared" si="8"/>
        <v>50.9</v>
      </c>
      <c r="BY6" s="33">
        <f t="shared" si="8"/>
        <v>50.82</v>
      </c>
      <c r="BZ6" s="32" t="str">
        <f>IF(BZ7="","",IF(BZ7="-","【-】","【"&amp;SUBSTITUTE(TEXT(BZ7,"#,##0.00"),"-","△")&amp;"】"))</f>
        <v>【51.49】</v>
      </c>
      <c r="CA6" s="33">
        <f>IF(CA7="",NA(),CA7)</f>
        <v>953.28</v>
      </c>
      <c r="CB6" s="33">
        <f t="shared" ref="CB6:CJ6" si="9">IF(CB7="",NA(),CB7)</f>
        <v>958.15</v>
      </c>
      <c r="CC6" s="33">
        <f t="shared" si="9"/>
        <v>893.65</v>
      </c>
      <c r="CD6" s="33">
        <f t="shared" si="9"/>
        <v>806.25</v>
      </c>
      <c r="CE6" s="33">
        <f t="shared" si="9"/>
        <v>336.34</v>
      </c>
      <c r="CF6" s="33">
        <f t="shared" si="9"/>
        <v>338.76</v>
      </c>
      <c r="CG6" s="33">
        <f t="shared" si="9"/>
        <v>348.41</v>
      </c>
      <c r="CH6" s="33">
        <f t="shared" si="9"/>
        <v>289.60000000000002</v>
      </c>
      <c r="CI6" s="33">
        <f t="shared" si="9"/>
        <v>293.27</v>
      </c>
      <c r="CJ6" s="33">
        <f t="shared" si="9"/>
        <v>300.52</v>
      </c>
      <c r="CK6" s="32" t="str">
        <f>IF(CK7="","",IF(CK7="-","【-】","【"&amp;SUBSTITUTE(TEXT(CK7,"#,##0.00"),"-","△")&amp;"】"))</f>
        <v>【295.10】</v>
      </c>
      <c r="CL6" s="33">
        <f>IF(CL7="",NA(),CL7)</f>
        <v>41.52</v>
      </c>
      <c r="CM6" s="33">
        <f t="shared" ref="CM6:CU6" si="10">IF(CM7="",NA(),CM7)</f>
        <v>41.52</v>
      </c>
      <c r="CN6" s="33">
        <f t="shared" si="10"/>
        <v>47.8</v>
      </c>
      <c r="CO6" s="33">
        <f t="shared" si="10"/>
        <v>50.83</v>
      </c>
      <c r="CP6" s="33">
        <f t="shared" si="10"/>
        <v>42.62</v>
      </c>
      <c r="CQ6" s="33">
        <f t="shared" si="10"/>
        <v>44.65</v>
      </c>
      <c r="CR6" s="33">
        <f t="shared" si="10"/>
        <v>46.85</v>
      </c>
      <c r="CS6" s="33">
        <f t="shared" si="10"/>
        <v>54.74</v>
      </c>
      <c r="CT6" s="33">
        <f t="shared" si="10"/>
        <v>53.78</v>
      </c>
      <c r="CU6" s="33">
        <f t="shared" si="10"/>
        <v>53.24</v>
      </c>
      <c r="CV6" s="32" t="str">
        <f>IF(CV7="","",IF(CV7="-","【-】","【"&amp;SUBSTITUTE(TEXT(CV7,"#,##0.00"),"-","△")&amp;"】"))</f>
        <v>【53.32】</v>
      </c>
      <c r="CW6" s="33">
        <f>IF(CW7="",NA(),CW7)</f>
        <v>75.010000000000005</v>
      </c>
      <c r="CX6" s="33">
        <f t="shared" ref="CX6:DF6" si="11">IF(CX7="",NA(),CX7)</f>
        <v>81.93</v>
      </c>
      <c r="CY6" s="33">
        <f t="shared" si="11"/>
        <v>82.04</v>
      </c>
      <c r="CZ6" s="33">
        <f t="shared" si="11"/>
        <v>85.09</v>
      </c>
      <c r="DA6" s="33">
        <f t="shared" si="11"/>
        <v>74.06</v>
      </c>
      <c r="DB6" s="33">
        <f t="shared" si="11"/>
        <v>73.599999999999994</v>
      </c>
      <c r="DC6" s="33">
        <f t="shared" si="11"/>
        <v>73.78</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0.04</v>
      </c>
      <c r="EL6" s="33">
        <f t="shared" si="14"/>
        <v>0.03</v>
      </c>
      <c r="EM6" s="33">
        <f t="shared" si="14"/>
        <v>0.02</v>
      </c>
      <c r="EN6" s="32" t="str">
        <f>IF(EN7="","",IF(EN7="-","【-】","【"&amp;SUBSTITUTE(TEXT(EN7,"#,##0.00"),"-","△")&amp;"】"))</f>
        <v>【0.03】</v>
      </c>
    </row>
    <row r="7" spans="1:144" s="34" customFormat="1">
      <c r="A7" s="26"/>
      <c r="B7" s="35">
        <v>2014</v>
      </c>
      <c r="C7" s="35">
        <v>313289</v>
      </c>
      <c r="D7" s="35">
        <v>47</v>
      </c>
      <c r="E7" s="35">
        <v>17</v>
      </c>
      <c r="F7" s="35">
        <v>5</v>
      </c>
      <c r="G7" s="35">
        <v>0</v>
      </c>
      <c r="H7" s="35" t="s">
        <v>96</v>
      </c>
      <c r="I7" s="35" t="s">
        <v>97</v>
      </c>
      <c r="J7" s="35" t="s">
        <v>98</v>
      </c>
      <c r="K7" s="35" t="s">
        <v>99</v>
      </c>
      <c r="L7" s="35" t="s">
        <v>100</v>
      </c>
      <c r="M7" s="36" t="s">
        <v>101</v>
      </c>
      <c r="N7" s="36" t="s">
        <v>102</v>
      </c>
      <c r="O7" s="36">
        <v>45.17</v>
      </c>
      <c r="P7" s="36">
        <v>100</v>
      </c>
      <c r="Q7" s="36">
        <v>4320</v>
      </c>
      <c r="R7" s="36">
        <v>7653</v>
      </c>
      <c r="S7" s="36">
        <v>224.7</v>
      </c>
      <c r="T7" s="36">
        <v>34.06</v>
      </c>
      <c r="U7" s="36">
        <v>3439</v>
      </c>
      <c r="V7" s="36">
        <v>5.2</v>
      </c>
      <c r="W7" s="36">
        <v>661.35</v>
      </c>
      <c r="X7" s="36">
        <v>38.44</v>
      </c>
      <c r="Y7" s="36">
        <v>34.19</v>
      </c>
      <c r="Z7" s="36">
        <v>40.479999999999997</v>
      </c>
      <c r="AA7" s="36">
        <v>33.33</v>
      </c>
      <c r="AB7" s="36">
        <v>33.75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2920.88</v>
      </c>
      <c r="BF7" s="36">
        <v>2641.5</v>
      </c>
      <c r="BG7" s="36">
        <v>4321.13</v>
      </c>
      <c r="BH7" s="36">
        <v>4661.2299999999996</v>
      </c>
      <c r="BI7" s="36">
        <v>4035.01</v>
      </c>
      <c r="BJ7" s="36">
        <v>1316.7</v>
      </c>
      <c r="BK7" s="36">
        <v>1224.75</v>
      </c>
      <c r="BL7" s="36">
        <v>1197.82</v>
      </c>
      <c r="BM7" s="36">
        <v>1126.77</v>
      </c>
      <c r="BN7" s="36">
        <v>1044.8</v>
      </c>
      <c r="BO7" s="36">
        <v>992.47</v>
      </c>
      <c r="BP7" s="36">
        <v>18.68</v>
      </c>
      <c r="BQ7" s="36">
        <v>18.18</v>
      </c>
      <c r="BR7" s="36">
        <v>20.29</v>
      </c>
      <c r="BS7" s="36">
        <v>21.33</v>
      </c>
      <c r="BT7" s="36">
        <v>51.97</v>
      </c>
      <c r="BU7" s="36">
        <v>43.24</v>
      </c>
      <c r="BV7" s="36">
        <v>42.13</v>
      </c>
      <c r="BW7" s="36">
        <v>51.03</v>
      </c>
      <c r="BX7" s="36">
        <v>50.9</v>
      </c>
      <c r="BY7" s="36">
        <v>50.82</v>
      </c>
      <c r="BZ7" s="36">
        <v>51.49</v>
      </c>
      <c r="CA7" s="36">
        <v>953.28</v>
      </c>
      <c r="CB7" s="36">
        <v>958.15</v>
      </c>
      <c r="CC7" s="36">
        <v>893.65</v>
      </c>
      <c r="CD7" s="36">
        <v>806.25</v>
      </c>
      <c r="CE7" s="36">
        <v>336.34</v>
      </c>
      <c r="CF7" s="36">
        <v>338.76</v>
      </c>
      <c r="CG7" s="36">
        <v>348.41</v>
      </c>
      <c r="CH7" s="36">
        <v>289.60000000000002</v>
      </c>
      <c r="CI7" s="36">
        <v>293.27</v>
      </c>
      <c r="CJ7" s="36">
        <v>300.52</v>
      </c>
      <c r="CK7" s="36">
        <v>295.10000000000002</v>
      </c>
      <c r="CL7" s="36">
        <v>41.52</v>
      </c>
      <c r="CM7" s="36">
        <v>41.52</v>
      </c>
      <c r="CN7" s="36">
        <v>47.8</v>
      </c>
      <c r="CO7" s="36">
        <v>50.83</v>
      </c>
      <c r="CP7" s="36">
        <v>42.62</v>
      </c>
      <c r="CQ7" s="36">
        <v>44.65</v>
      </c>
      <c r="CR7" s="36">
        <v>46.85</v>
      </c>
      <c r="CS7" s="36">
        <v>54.74</v>
      </c>
      <c r="CT7" s="36">
        <v>53.78</v>
      </c>
      <c r="CU7" s="36">
        <v>53.24</v>
      </c>
      <c r="CV7" s="36">
        <v>53.32</v>
      </c>
      <c r="CW7" s="36">
        <v>75.010000000000005</v>
      </c>
      <c r="CX7" s="36">
        <v>81.93</v>
      </c>
      <c r="CY7" s="36">
        <v>82.04</v>
      </c>
      <c r="CZ7" s="36">
        <v>85.09</v>
      </c>
      <c r="DA7" s="36">
        <v>74.06</v>
      </c>
      <c r="DB7" s="36">
        <v>73.599999999999994</v>
      </c>
      <c r="DC7" s="36">
        <v>73.78</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2016-02-25T08:00:36Z</cp:lastPrinted>
  <dcterms:created xsi:type="dcterms:W3CDTF">2016-02-03T09:16:07Z</dcterms:created>
  <dcterms:modified xsi:type="dcterms:W3CDTF">2016-02-25T08:01:14Z</dcterms:modified>
  <cp:category/>
</cp:coreProperties>
</file>