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<sst xmlns="http://schemas.openxmlformats.org/spreadsheetml/2006/main" count="221" uniqueCount="111">
  <si>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5"/>
  </si>
  <si>
    <t>業務名</t>
    <rPh sb="2" eb="3">
      <t>メイ</t>
    </rPh>
    <phoneticPr fontId="5"/>
  </si>
  <si>
    <t>業種名</t>
    <rPh sb="2" eb="3">
      <t>メイ</t>
    </rPh>
    <phoneticPr fontId="5"/>
  </si>
  <si>
    <t>事業名</t>
    <phoneticPr fontId="5"/>
  </si>
  <si>
    <t>類似団体区分</t>
    <rPh sb="4" eb="6">
      <t>クブン</t>
    </rPh>
    <phoneticPr fontId="5"/>
  </si>
  <si>
    <t>人口（人）</t>
    <rPh sb="0" eb="2">
      <t>ジンコウ</t>
    </rPh>
    <rPh sb="3" eb="4">
      <t>ヒト</t>
    </rPh>
    <phoneticPr fontId="5"/>
  </si>
  <si>
    <r>
      <t>面積(km</t>
    </r>
    <r>
      <rPr>
        <b/>
        <vertAlign val="superscript"/>
        <sz val="11"/>
        <color theme="1"/>
        <rFont val="ＭＳ ゴシック"/>
        <family val="3"/>
        <charset val="128"/>
      </rPr>
      <t>2</t>
    </r>
    <r>
      <rPr>
        <b/>
        <sz val="11"/>
        <color theme="1"/>
        <rFont val="ＭＳ ゴシック"/>
        <family val="3"/>
        <charset val="128"/>
      </rPr>
      <t>)</t>
    </r>
    <phoneticPr fontId="5"/>
  </si>
  <si>
    <r>
      <t>人口密度(人/km</t>
    </r>
    <r>
      <rPr>
        <b/>
        <vertAlign val="superscript"/>
        <sz val="11"/>
        <color theme="1"/>
        <rFont val="ＭＳ ゴシック"/>
        <family val="3"/>
        <charset val="128"/>
      </rPr>
      <t>2</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</si>
  <si>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</si>
  <si>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</si>
  <si>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</si>
  <si>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</si>
  <si>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</si>
  <si>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普及率(％)</t>
    <phoneticPr fontId="5"/>
  </si>
  <si>
    <t>有収率(％)</t>
    <rPh sb="0" eb="1">
      <t>ユウ</t>
    </rPh>
    <rPh sb="1" eb="3">
      <t>シュウリツ</t>
    </rPh>
    <phoneticPr fontId="5"/>
  </si>
  <si>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5"/>
  </si>
  <si>
    <t>処理区域内人口(人)</t>
    <rPh sb="0" eb="2">
      <t>ショリ</t>
    </rPh>
    <rPh sb="2" eb="5">
      <t>クイキナイ</t>
    </rPh>
    <phoneticPr fontId="5"/>
  </si>
  <si>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5"/>
  </si>
  <si>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5"/>
  </si>
  <si>
    <t>－</t>
    <phoneticPr fontId="5"/>
  </si>
  <si>
    <t>類似団体平均値（平均値）</t>
    <phoneticPr fontId="5"/>
  </si>
  <si>
    <t>【】</t>
    <phoneticPr fontId="5"/>
  </si>
  <si>
    <t>平成26年度全国平均</t>
    <phoneticPr fontId="5"/>
  </si>
  <si>
    <t>分析欄</t>
    <rPh sb="0" eb="2">
      <t>ブンセキ</t>
    </rPh>
    <rPh sb="2" eb="3">
      <t>ラン</t>
    </rPh>
    <phoneticPr fontId="5"/>
  </si>
  <si>
    <t>1. 経営の健全性・効率性</t>
    <phoneticPr fontId="5"/>
  </si>
  <si>
    <t>1. 経営の健全性・効率性について</t>
    <phoneticPr fontId="5"/>
  </si>
  <si>
    <t>「単年度の収支」</t>
    <phoneticPr fontId="5"/>
  </si>
  <si>
    <t>「累積欠損」</t>
    <rPh sb="1" eb="3">
      <t>ルイセキ</t>
    </rPh>
    <rPh sb="3" eb="5">
      <t>ケッソン</t>
    </rPh>
    <phoneticPr fontId="5"/>
  </si>
  <si>
    <t>「支払能力」</t>
    <phoneticPr fontId="5"/>
  </si>
  <si>
    <t>「債務残高」</t>
    <rPh sb="1" eb="3">
      <t>サイム</t>
    </rPh>
    <rPh sb="3" eb="5">
      <t>ザンダカ</t>
    </rPh>
    <phoneticPr fontId="5"/>
  </si>
  <si>
    <t>2. 老朽化の状況について</t>
    <phoneticPr fontId="5"/>
  </si>
  <si>
    <t>「料金水準の適切性」</t>
    <rPh sb="1" eb="3">
      <t>リョウキン</t>
    </rPh>
    <rPh sb="3" eb="5">
      <t>スイジュン</t>
    </rPh>
    <rPh sb="6" eb="8">
      <t>テキセツ</t>
    </rPh>
    <rPh sb="8" eb="9">
      <t>セイ</t>
    </rPh>
    <phoneticPr fontId="5"/>
  </si>
  <si>
    <t>「費用の効率性」</t>
    <rPh sb="1" eb="3">
      <t>ヒヨウ</t>
    </rPh>
    <rPh sb="4" eb="6">
      <t>コウリツ</t>
    </rPh>
    <rPh sb="6" eb="7">
      <t>セイ</t>
    </rPh>
    <phoneticPr fontId="5"/>
  </si>
  <si>
    <t>「施設の効率性」</t>
    <rPh sb="1" eb="3">
      <t>シセツ</t>
    </rPh>
    <rPh sb="4" eb="6">
      <t>コウリツ</t>
    </rPh>
    <rPh sb="6" eb="7">
      <t>セイ</t>
    </rPh>
    <phoneticPr fontId="5"/>
  </si>
  <si>
    <t>「使用料対象の捕捉」</t>
    <rPh sb="1" eb="4">
      <t>シヨウリョウ</t>
    </rPh>
    <rPh sb="4" eb="6">
      <t>タイショウ</t>
    </rPh>
    <rPh sb="7" eb="9">
      <t>ホソク</t>
    </rPh>
    <phoneticPr fontId="5"/>
  </si>
  <si>
    <t>2. 老朽化の状況</t>
    <phoneticPr fontId="5"/>
  </si>
  <si>
    <t>全体総括</t>
    <rPh sb="0" eb="2">
      <t>ゼンタイ</t>
    </rPh>
    <rPh sb="2" eb="4">
      <t>ソウカツ</t>
    </rPh>
    <phoneticPr fontId="5"/>
  </si>
  <si>
    <t>「施設全体の減価償却の状況」</t>
    <rPh sb="1" eb="3">
      <t>シセツ</t>
    </rPh>
    <rPh sb="3" eb="5">
      <t>ゼンタイ</t>
    </rPh>
    <rPh sb="6" eb="8">
      <t>ゲンカ</t>
    </rPh>
    <rPh sb="8" eb="10">
      <t>ショウキャク</t>
    </rPh>
    <rPh sb="11" eb="13">
      <t>ジョウキョウ</t>
    </rPh>
    <phoneticPr fontId="5"/>
  </si>
  <si>
    <t>「管渠の経年化の状況」</t>
    <rPh sb="4" eb="7">
      <t>ケイネンカ</t>
    </rPh>
    <rPh sb="8" eb="10">
      <t>ジョウキョウ</t>
    </rPh>
    <phoneticPr fontId="5"/>
  </si>
  <si>
    <t>「管渠の更新投資・老朽化対策の実施状況」</t>
    <rPh sb="4" eb="6">
      <t>コウシン</t>
    </rPh>
    <rPh sb="6" eb="8">
      <t>トウシ</t>
    </rPh>
    <rPh sb="9" eb="12">
      <t>ロウキュウカ</t>
    </rPh>
    <rPh sb="12" eb="14">
      <t>タイサク</t>
    </rPh>
    <rPh sb="15" eb="17">
      <t>ジッシ</t>
    </rPh>
    <rPh sb="17" eb="19">
      <t>ジョウキョウ</t>
    </rPh>
    <phoneticPr fontId="5"/>
  </si>
  <si>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5"/>
  </si>
  <si>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5"/>
  </si>
  <si>
    <t>下水道事業(法非適用)</t>
    <rPh sb="3" eb="5">
      <t>ジギョウ</t>
    </rPh>
    <rPh sb="6" eb="7">
      <t>ホウ</t>
    </rPh>
    <rPh sb="7" eb="8">
      <t>ヒ</t>
    </rPh>
    <rPh sb="8" eb="10">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</si>
  <si>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</si>
  <si>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</si>
  <si>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</si>
  <si>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</si>
  <si>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</si>
  <si>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</si>
  <si>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</si>
  <si>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</si>
  <si>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</si>
  <si>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</si>
  <si>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</si>
  <si>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</si>
  <si>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①収益的収支比率(％)</t>
    <rPh sb="1" eb="4">
      <t>シュウエキテキ</t>
    </rPh>
    <phoneticPr fontId="5"/>
  </si>
  <si>
    <t>②累積欠損金比率(％)</t>
    <phoneticPr fontId="5"/>
  </si>
  <si>
    <t>③流動比率(％)</t>
    <rPh sb="1" eb="3">
      <t>リュウドウ</t>
    </rPh>
    <rPh sb="3" eb="5">
      <t>ヒリツ</t>
    </rPh>
    <phoneticPr fontId="5"/>
  </si>
  <si>
    <t>④企業債残高対事業規模比率(％)</t>
    <phoneticPr fontId="5"/>
  </si>
  <si>
    <t>⑤経費回収率(％)</t>
    <phoneticPr fontId="5"/>
  </si>
  <si>
    <t>⑥汚水処理原価(円)</t>
    <rPh sb="1" eb="3">
      <t>オスイ</t>
    </rPh>
    <rPh sb="3" eb="5">
      <t>ショリ</t>
    </rPh>
    <rPh sb="5" eb="7">
      <t>ゲンカ</t>
    </rPh>
    <rPh sb="8" eb="9">
      <t>エン</t>
    </rPh>
    <phoneticPr fontId="5"/>
  </si>
  <si>
    <t>⑦施設利用率(％)</t>
    <rPh sb="1" eb="3">
      <t>シセツ</t>
    </rPh>
    <rPh sb="3" eb="6">
      <t>リヨウリツ</t>
    </rPh>
    <phoneticPr fontId="5"/>
  </si>
  <si>
    <t>⑧水洗化率(％)</t>
    <phoneticPr fontId="5"/>
  </si>
  <si>
    <t>①有形固定資産減価償却率(％)</t>
    <rPh sb="1" eb="3">
      <t>ユウケイ</t>
    </rPh>
    <rPh sb="3" eb="5">
      <t>コテイ</t>
    </rPh>
    <rPh sb="5" eb="7">
      <t>シサン</t>
    </rPh>
    <rPh sb="7" eb="9">
      <t>ゲンカ</t>
    </rPh>
    <rPh sb="9" eb="11">
      <t>ショウキャク</t>
    </rPh>
    <rPh sb="11" eb="12">
      <t>リツ</t>
    </rPh>
    <phoneticPr fontId="5"/>
  </si>
  <si>
    <t>②管渠老朽化率(％)</t>
    <phoneticPr fontId="5"/>
  </si>
  <si>
    <t>③管渠改善率(％)</t>
    <phoneticPr fontId="5"/>
  </si>
  <si>
    <t>小項目</t>
    <rPh sb="0" eb="3">
      <t>ショウコウモク</t>
    </rPh>
    <phoneticPr fontId="5"/>
  </si>
  <si>
    <t>都道府県名</t>
    <rPh sb="0" eb="4">
      <t>トドウフケン</t>
    </rPh>
    <rPh sb="4" eb="5">
      <t>メイ</t>
    </rPh>
    <phoneticPr fontId="5"/>
  </si>
  <si>
    <t>法適・法非適</t>
    <rPh sb="0" eb="1">
      <t>ホウ</t>
    </rPh>
    <rPh sb="1" eb="2">
      <t>テキ</t>
    </rPh>
    <rPh sb="3" eb="4">
      <t>ホウ</t>
    </rPh>
    <rPh sb="4" eb="5">
      <t>ヒ</t>
    </rPh>
    <rPh sb="5" eb="6">
      <t>テキ</t>
    </rPh>
    <phoneticPr fontId="5"/>
  </si>
  <si>
    <t>業種名称</t>
    <rPh sb="0" eb="2">
      <t>ギョウシュ</t>
    </rPh>
    <rPh sb="2" eb="4">
      <t>メイショウ</t>
    </rPh>
    <phoneticPr fontId="5"/>
  </si>
  <si>
    <t>事業名称</t>
    <rPh sb="0" eb="2">
      <t>ジギョウ</t>
    </rPh>
    <rPh sb="2" eb="4">
      <t>メイショウ</t>
    </rPh>
    <phoneticPr fontId="5"/>
  </si>
  <si>
    <t>類似団体</t>
    <rPh sb="0" eb="2">
      <t>ルイジ</t>
    </rPh>
    <rPh sb="2" eb="4">
      <t>ダンタイ</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</si>
  <si>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</si>
  <si>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</si>
  <si>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普及率</t>
    <rPh sb="0" eb="2">
      <t>フキュウ</t>
    </rPh>
    <rPh sb="2" eb="3">
      <t>リツ</t>
    </rPh>
    <phoneticPr fontId="5"/>
  </si>
  <si>
    <t>有収率</t>
    <rPh sb="0" eb="1">
      <t>ユウ</t>
    </rPh>
    <rPh sb="1" eb="3">
      <t>シュウリツ</t>
    </rPh>
    <phoneticPr fontId="5"/>
  </si>
  <si>
    <t>1ヶ月20㎥当たり家庭料金</t>
    <rPh sb="2" eb="3">
      <t>ゲツ</t>
    </rPh>
    <rPh sb="6" eb="7">
      <t>ア</t>
    </rPh>
    <rPh sb="9" eb="11">
      <t>カテイ</t>
    </rPh>
    <rPh sb="11" eb="13">
      <t>リョウキン</t>
    </rPh>
    <phoneticPr fontId="5"/>
  </si>
  <si>
    <t>人口</t>
    <rPh sb="0" eb="2">
      <t>ジンコウ</t>
    </rPh>
    <phoneticPr fontId="5"/>
  </si>
  <si>
    <t>面積</t>
    <rPh sb="0" eb="2">
      <t>メンセキ</t>
    </rPh>
    <phoneticPr fontId="5"/>
  </si>
  <si>
    <t>人口密度</t>
    <rPh sb="0" eb="2">
      <t>ジンコウ</t>
    </rPh>
    <rPh sb="2" eb="4">
      <t>ミツド</t>
    </rPh>
    <phoneticPr fontId="5"/>
  </si>
  <si>
    <t>処理区域内人口</t>
  </si>
  <si>
    <t>処理区域面積</t>
  </si>
  <si>
    <t>処理区域内人口密度</t>
  </si>
  <si>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</si>
  <si>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</si>
  <si>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</si>
  <si>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</si>
  <si>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</si>
  <si>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</si>
  <si>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</si>
  <si>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</si>
  <si>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</si>
  <si>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</si>
  <si>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</si>
  <si>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</si>
  <si>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参照用</t>
    <rPh sb="0" eb="3">
      <t>サンショウヨウ</t>
    </rPh>
    <phoneticPr fontId="5"/>
  </si>
  <si>
    <t>鳥取県　智頭町</t>
  </si>
  <si>
    <t>法非適用</t>
  </si>
  <si>
    <t>下水道事業</t>
  </si>
  <si>
    <t>農業集落排水</t>
  </si>
  <si>
    <t>F2</t>
  </si>
  <si>
    <t>-</t>
  </si>
  <si>
    <t>該当数値なし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</si>
  <si>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</si>
  <si>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</si>
  <si>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</si>
  <si>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</si>
  <si>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</si>
  <si>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汚水処理の費用に対して料金収入が少なく、経営は厳しい状況である。処理場等建設後30年程度経過したところもあり、今後の修繕費用も多くなると思われるので、適正な維持管理を行い、健全な経営をめざしていきたい。</t>
    <rPh sb="0" eb="2">
      <t>オスイ</t>
    </rPh>
    <rPh sb="2" eb="4">
      <t>ショリ</t>
    </rPh>
    <rPh sb="5" eb="7">
      <t>ヒヨウ</t>
    </rPh>
    <rPh sb="8" eb="9">
      <t>タイ</t>
    </rPh>
    <rPh sb="11" eb="13">
      <t>リョウキン</t>
    </rPh>
    <rPh sb="13" eb="15">
      <t>シュウニュウ</t>
    </rPh>
    <rPh sb="16" eb="17">
      <t>スク</t>
    </rPh>
    <rPh sb="20" eb="22">
      <t>ケイエイ</t>
    </rPh>
    <rPh sb="23" eb="24">
      <t>キビ</t>
    </rPh>
    <rPh sb="26" eb="28">
      <t>ジョウキョウ</t>
    </rPh>
    <rPh sb="32" eb="35">
      <t>ショリジョウ</t>
    </rPh>
    <rPh sb="35" eb="36">
      <t>トウ</t>
    </rPh>
    <rPh sb="36" eb="38">
      <t>ケンセツ</t>
    </rPh>
    <rPh sb="38" eb="39">
      <t>ゴ</t>
    </rPh>
    <rPh sb="41" eb="42">
      <t>ネン</t>
    </rPh>
    <rPh sb="42" eb="44">
      <t>テイド</t>
    </rPh>
    <rPh sb="44" eb="46">
      <t>ケイカ</t>
    </rPh>
    <rPh sb="55" eb="57">
      <t>コンゴ</t>
    </rPh>
    <rPh sb="58" eb="60">
      <t>シュウゼン</t>
    </rPh>
    <rPh sb="60" eb="62">
      <t>ヒヨウ</t>
    </rPh>
    <rPh sb="63" eb="64">
      <t>オオ</t>
    </rPh>
    <rPh sb="68" eb="69">
      <t>オモ</t>
    </rPh>
    <rPh sb="75" eb="77">
      <t>テキセイ</t>
    </rPh>
    <rPh sb="78" eb="80">
      <t>イジ</t>
    </rPh>
    <rPh sb="80" eb="82">
      <t>カンリ</t>
    </rPh>
    <rPh sb="83" eb="84">
      <t>オコナ</t>
    </rPh>
    <rPh sb="86" eb="88">
      <t>ケンゼン</t>
    </rPh>
    <rPh sb="89" eb="91">
      <t>ケイエイ</t>
    </rPh>
    <phoneticPr fontId="5"/>
  </si>
  <si>
    <t>①値は例年と大きく変わらないが33％程度であり、赤字経営となっている。経営改善に向けた取り組みが必要である。
④値は大きな変化はないが、平均値よりも高い値となっている。多くの企業債を抱えていることを把握して経営改善を行っていく必要がある。
⑤例年より高い数値となっているが、資本費平準化債の発行による収入をもって償還した地方債元金償還金の額の関係によるもので、日常的な汚水処理に係る経費は例年と大きな差はない。平均以上ではあるが、今後も経費回収率の向上に向けた取り組みが必要である。
⑥例年より低い数値となっているが、⑤と同様の理由である。平均とほぼ同等である。
⑦例年ほぼ同等の値で平均以下である。値は40％程度であり、今後水洗化率を向上させて利用率を上げるようにしたい。
⑧水洗化率については、減少しているが、これは施設や会社等の流入人口を精査したためである。水洗化率は７４％程度であり、今後も向上に向けた取り組みに力を入れる必要がある。</t>
    <rPh sb="58" eb="59">
      <t>オオ</t>
    </rPh>
    <rPh sb="61" eb="63">
      <t>ヘンカ</t>
    </rPh>
    <rPh sb="74" eb="75">
      <t>タカ</t>
    </rPh>
    <rPh sb="84" eb="85">
      <t>オオ</t>
    </rPh>
    <rPh sb="87" eb="89">
      <t>キギョウ</t>
    </rPh>
    <rPh sb="89" eb="90">
      <t>サイ</t>
    </rPh>
    <rPh sb="91" eb="92">
      <t>カカ</t>
    </rPh>
    <rPh sb="99" eb="101">
      <t>ハアク</t>
    </rPh>
    <rPh sb="103" eb="105">
      <t>ケイエイ</t>
    </rPh>
    <rPh sb="105" eb="107">
      <t>カイゼン</t>
    </rPh>
    <rPh sb="108" eb="109">
      <t>オコナ</t>
    </rPh>
    <rPh sb="113" eb="115">
      <t>ヒツヨウ</t>
    </rPh>
    <rPh sb="292" eb="294">
      <t>ヘイキン</t>
    </rPh>
    <rPh sb="294" eb="296">
      <t>イカ</t>
    </rPh>
    <rPh sb="318" eb="320">
      <t>コウジョウ</t>
    </rPh>
    <rPh sb="323" eb="326">
      <t>リヨウリツ</t>
    </rPh>
    <rPh sb="327" eb="328">
      <t>ア</t>
    </rPh>
    <rPh sb="339" eb="342">
      <t>スイセンカ</t>
    </rPh>
    <rPh sb="342" eb="343">
      <t>リツ</t>
    </rPh>
    <rPh sb="349" eb="351">
      <t>ゲンショウ</t>
    </rPh>
    <rPh sb="360" eb="362">
      <t>シセツ</t>
    </rPh>
    <rPh sb="363" eb="365">
      <t>カイシャ</t>
    </rPh>
    <rPh sb="365" eb="366">
      <t>トウ</t>
    </rPh>
    <rPh sb="367" eb="369">
      <t>リュウニュウ</t>
    </rPh>
    <rPh sb="369" eb="371">
      <t>ジンコウ</t>
    </rPh>
    <rPh sb="372" eb="374">
      <t>セイサ</t>
    </rPh>
    <rPh sb="382" eb="385">
      <t>スイセンカ</t>
    </rPh>
    <rPh sb="385" eb="386">
      <t>リツ</t>
    </rPh>
    <rPh sb="390" eb="392">
      <t>テイド</t>
    </rPh>
    <rPh sb="396" eb="398">
      <t>コンゴ</t>
    </rPh>
    <rPh sb="399" eb="401">
      <t>コウジョウ</t>
    </rPh>
    <rPh sb="402" eb="403">
      <t>ム</t>
    </rPh>
    <rPh sb="405" eb="406">
      <t>ト</t>
    </rPh>
    <rPh sb="407" eb="408">
      <t>ク</t>
    </rPh>
    <rPh sb="410" eb="411">
      <t>チカラ</t>
    </rPh>
    <rPh sb="412" eb="413">
      <t>イ</t>
    </rPh>
    <rPh sb="415" eb="417">
      <t>ヒツヨウ</t>
    </rPh>
    <phoneticPr fontId="5"/>
  </si>
  <si>
    <t>　管渠については、耐用年数に達しておらず、緊急的に更新する必要性が無かったため、管渠改善率は低い数値を推移している。今後は耐用年数を考慮しながら、計画的な長寿命化事業を行う必要が出てくると考えられる。</t>
    <rPh sb="33" eb="34">
      <t>ナ</t>
    </rPh>
    <rPh sb="58" eb="60">
      <t>コンゴ</t>
    </rPh>
    <rPh sb="61" eb="63">
      <t>タイヨウ</t>
    </rPh>
    <rPh sb="63" eb="65">
      <t>ネンスウ</t>
    </rPh>
    <rPh sb="66" eb="68">
      <t>コウリョ</t>
    </rPh>
    <rPh sb="73" eb="75">
      <t>ケイカク</t>
    </rPh>
    <rPh sb="75" eb="76">
      <t>テキ</t>
    </rPh>
    <rPh sb="84" eb="85">
      <t>オコナ</t>
    </rPh>
    <rPh sb="86" eb="88">
      <t>ヒツヨウ</t>
    </rPh>
    <rPh sb="89" eb="90">
      <t>デ</t>
    </rPh>
    <rPh sb="94" eb="95">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</si>
</sst>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scheme val="minor"/>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3">
    <xf numFmtId="0" fontId="0" fillId="0" borderId="0">
      <alignment vertical="center"/>
    </xf>
    <xf numFmtId="38" fontId="2" fillId="0" borderId="0" applyFont="0" applyFill="0" applyBorder="0" applyAlignment="0" applyProtection="0">
      <alignment vertical="center"/>
    </xf>
    <xf numFmtId="38" fontId="16" fillId="0" borderId="0" applyFont="0" applyFill="0" applyBorder="0" applyAlignment="0" applyProtection="0"/>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8" fillId="0" borderId="0">
      <alignment vertical="center"/>
    </xf>
    <xf numFmtId="0" fontId="17" fillId="0" borderId="0"/>
    <xf numFmtId="0" fontId="18" fillId="0" borderId="0">
      <alignment vertical="center"/>
    </xf>
    <xf numFmtId="0" fontId="2" fillId="0" borderId="0">
      <alignment vertical="center"/>
    </xf>
    <xf numFmtId="0" fontId="17" fillId="0" borderId="0"/>
    <xf numFmtId="0" fontId="19" fillId="0" borderId="0"/>
    <xf numFmtId="0" fontId="20" fillId="0" borderId="0">
      <alignment vertical="center"/>
    </xf>
    <xf numFmtId="0" fontId="14" fillId="0" borderId="0">
      <alignment vertical="center"/>
    </xf>
    <xf numFmtId="0" fontId="17" fillId="0" borderId="0">
      <alignment vertical="center"/>
    </xf>
    <xf numFmtId="0" fontId="17" fillId="0" borderId="0"/>
    <xf numFmtId="0" fontId="18" fillId="0" borderId="0">
      <alignment vertical="center"/>
    </xf>
    <xf numFmtId="0" fontId="19" fillId="0" borderId="0"/>
    <xf numFmtId="0" fontId="21" fillId="0" borderId="0">
      <alignment vertical="center"/>
    </xf>
    <xf numFmtId="0" fontId="22" fillId="0" borderId="0"/>
    <xf numFmtId="0" fontId="1" fillId="0" borderId="0">
      <alignment vertical="center"/>
    </xf>
    <xf numFmtId="0" fontId="1" fillId="0" borderId="0">
      <alignment vertical="center"/>
    </xf>
    <xf numFmtId="0" fontId="1" fillId="0" borderId="0">
      <alignment vertical="center"/>
    </xf>
  </cellStyleXfs>
  <cellXfs count="8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7"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7"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9" xfId="0" applyFont="1" applyBorder="1" applyAlignment="1">
      <alignment vertical="center"/>
    </xf>
    <xf numFmtId="0" fontId="6" fillId="0" borderId="6" xfId="0" applyFont="1" applyBorder="1">
      <alignment vertical="center"/>
    </xf>
    <xf numFmtId="0" fontId="6" fillId="0" borderId="0" xfId="0" applyFont="1" applyBorder="1">
      <alignment vertical="center"/>
    </xf>
    <xf numFmtId="0" fontId="6" fillId="0" borderId="7" xfId="0" applyFont="1" applyBorder="1">
      <alignment vertical="center"/>
    </xf>
    <xf numFmtId="0" fontId="14" fillId="0" borderId="0" xfId="0" applyFont="1" applyBorder="1">
      <alignment vertical="center"/>
    </xf>
    <xf numFmtId="0" fontId="15" fillId="0" borderId="0" xfId="0" applyFont="1" applyBorder="1" applyAlignment="1">
      <alignment horizontal="center" vertical="center"/>
    </xf>
    <xf numFmtId="0" fontId="6" fillId="0" borderId="8" xfId="0" applyFont="1" applyBorder="1">
      <alignment vertical="center"/>
    </xf>
    <xf numFmtId="0" fontId="6" fillId="0" borderId="1" xfId="0" applyFont="1" applyBorder="1">
      <alignment vertical="center"/>
    </xf>
    <xf numFmtId="0" fontId="6" fillId="0" borderId="9" xfId="0" applyFont="1" applyBorder="1">
      <alignment vertical="center"/>
    </xf>
    <xf numFmtId="0" fontId="4" fillId="0" borderId="0" xfId="0" applyFont="1" applyBorder="1" applyAlignment="1">
      <alignment horizontal="center" vertical="center"/>
    </xf>
    <xf numFmtId="0" fontId="3"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7" fillId="0" borderId="0" xfId="0" applyFont="1" applyAlignment="1">
      <alignment horizontal="center" vertical="center"/>
    </xf>
    <xf numFmtId="49"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177" fontId="6" fillId="0" borderId="2" xfId="0" applyNumberFormat="1" applyFont="1" applyBorder="1" applyAlignment="1" applyProtection="1">
      <alignment horizontal="center" vertical="center"/>
      <protection hidden="1"/>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protection hidden="1"/>
    </xf>
    <xf numFmtId="176" fontId="6" fillId="0" borderId="2" xfId="0" applyNumberFormat="1" applyFont="1" applyBorder="1" applyAlignment="1" applyProtection="1">
      <alignment horizontal="center" vertical="center"/>
      <protection hidden="1"/>
    </xf>
    <xf numFmtId="0" fontId="12" fillId="0" borderId="6" xfId="0" applyFont="1" applyBorder="1" applyAlignment="1">
      <alignment horizontal="center" vertical="center"/>
    </xf>
    <xf numFmtId="0" fontId="12" fillId="0" borderId="0"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0" xfId="0" applyFont="1" applyBorder="1" applyAlignment="1">
      <alignment horizontal="left" vertical="center"/>
    </xf>
    <xf numFmtId="0" fontId="13" fillId="0" borderId="7" xfId="0" applyFont="1" applyBorder="1" applyAlignment="1">
      <alignment horizontal="left" vertical="center"/>
    </xf>
    <xf numFmtId="0" fontId="6" fillId="0" borderId="6"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3">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3 3" xfId="21"/>
    <cellStyle name="標準 2 4" xfId="10"/>
    <cellStyle name="標準 2 5" xfId="20"/>
    <cellStyle name="標準 2_【重要】（県）指数表_書式まとめ" xfId="11"/>
    <cellStyle name="標準 3" xfId="12"/>
    <cellStyle name="標準 3 2" xfId="13"/>
    <cellStyle name="標準 3 2 2" xfId="14"/>
    <cellStyle name="標準 3 3" xfId="15"/>
    <cellStyle name="標準 4" xfId="16"/>
    <cellStyle name="標準 4 2" xfId="22"/>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0552704"/>
        <c:axId val="17911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0.04</c:v>
                </c:pt>
                <c:pt idx="3">
                  <c:v>0.03</c:v>
                </c:pt>
                <c:pt idx="4">
                  <c:v>0.02</c:v>
                </c:pt>
              </c:numCache>
            </c:numRef>
          </c:val>
          <c:smooth val="0"/>
        </c:ser>
        <c:dLbls>
          <c:showLegendKey val="0"/>
          <c:showVal val="0"/>
          <c:showCatName val="0"/>
          <c:showSerName val="0"/>
          <c:showPercent val="0"/>
          <c:showBubbleSize val="0"/>
        </c:dLbls>
        <c:marker val="1"/>
        <c:smooth val="0"/>
        <c:axId val="170552704"/>
        <c:axId val="179119616"/>
      </c:lineChart>
      <c:dateAx>
        <c:axId val="170552704"/>
        <c:scaling>
          <c:orientation val="minMax"/>
        </c:scaling>
        <c:delete val="1"/>
        <c:axPos val="b"/>
        <c:numFmt formatCode="ge" sourceLinked="1"/>
        <c:majorTickMark val="none"/>
        <c:minorTickMark val="none"/>
        <c:tickLblPos val="none"/>
        <c:crossAx val="179119616"/>
        <c:crosses val="autoZero"/>
        <c:auto val="1"/>
        <c:lblOffset val="100"/>
        <c:baseTimeUnit val="years"/>
      </c:dateAx>
      <c:valAx>
        <c:axId val="17911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55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41.52</c:v>
                </c:pt>
                <c:pt idx="1">
                  <c:v>41.52</c:v>
                </c:pt>
                <c:pt idx="2">
                  <c:v>47.8</c:v>
                </c:pt>
                <c:pt idx="3">
                  <c:v>50.83</c:v>
                </c:pt>
                <c:pt idx="4">
                  <c:v>42.62</c:v>
                </c:pt>
              </c:numCache>
            </c:numRef>
          </c:val>
        </c:ser>
        <c:dLbls>
          <c:showLegendKey val="0"/>
          <c:showVal val="0"/>
          <c:showCatName val="0"/>
          <c:showSerName val="0"/>
          <c:showPercent val="0"/>
          <c:showBubbleSize val="0"/>
        </c:dLbls>
        <c:gapWidth val="150"/>
        <c:axId val="101749888"/>
        <c:axId val="10175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54.74</c:v>
                </c:pt>
                <c:pt idx="3">
                  <c:v>53.78</c:v>
                </c:pt>
                <c:pt idx="4">
                  <c:v>53.24</c:v>
                </c:pt>
              </c:numCache>
            </c:numRef>
          </c:val>
          <c:smooth val="0"/>
        </c:ser>
        <c:dLbls>
          <c:showLegendKey val="0"/>
          <c:showVal val="0"/>
          <c:showCatName val="0"/>
          <c:showSerName val="0"/>
          <c:showPercent val="0"/>
          <c:showBubbleSize val="0"/>
        </c:dLbls>
        <c:marker val="1"/>
        <c:smooth val="0"/>
        <c:axId val="101749888"/>
        <c:axId val="101751808"/>
      </c:lineChart>
      <c:dateAx>
        <c:axId val="101749888"/>
        <c:scaling>
          <c:orientation val="minMax"/>
        </c:scaling>
        <c:delete val="1"/>
        <c:axPos val="b"/>
        <c:numFmt formatCode="ge" sourceLinked="1"/>
        <c:majorTickMark val="none"/>
        <c:minorTickMark val="none"/>
        <c:tickLblPos val="none"/>
        <c:crossAx val="101751808"/>
        <c:crosses val="autoZero"/>
        <c:auto val="1"/>
        <c:lblOffset val="100"/>
        <c:baseTimeUnit val="years"/>
      </c:dateAx>
      <c:valAx>
        <c:axId val="10175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4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75.010000000000005</c:v>
                </c:pt>
                <c:pt idx="1">
                  <c:v>81.93</c:v>
                </c:pt>
                <c:pt idx="2">
                  <c:v>82.04</c:v>
                </c:pt>
                <c:pt idx="3">
                  <c:v>85.09</c:v>
                </c:pt>
                <c:pt idx="4">
                  <c:v>74.06</c:v>
                </c:pt>
              </c:numCache>
            </c:numRef>
          </c:val>
        </c:ser>
        <c:dLbls>
          <c:showLegendKey val="0"/>
          <c:showVal val="0"/>
          <c:showCatName val="0"/>
          <c:showSerName val="0"/>
          <c:showPercent val="0"/>
          <c:showBubbleSize val="0"/>
        </c:dLbls>
        <c:gapWidth val="150"/>
        <c:axId val="102273792"/>
        <c:axId val="10227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83.88</c:v>
                </c:pt>
                <c:pt idx="3">
                  <c:v>84.06</c:v>
                </c:pt>
                <c:pt idx="4">
                  <c:v>84.07</c:v>
                </c:pt>
              </c:numCache>
            </c:numRef>
          </c:val>
          <c:smooth val="0"/>
        </c:ser>
        <c:dLbls>
          <c:showLegendKey val="0"/>
          <c:showVal val="0"/>
          <c:showCatName val="0"/>
          <c:showSerName val="0"/>
          <c:showPercent val="0"/>
          <c:showBubbleSize val="0"/>
        </c:dLbls>
        <c:marker val="1"/>
        <c:smooth val="0"/>
        <c:axId val="102273792"/>
        <c:axId val="102275712"/>
      </c:lineChart>
      <c:dateAx>
        <c:axId val="102273792"/>
        <c:scaling>
          <c:orientation val="minMax"/>
        </c:scaling>
        <c:delete val="1"/>
        <c:axPos val="b"/>
        <c:numFmt formatCode="ge" sourceLinked="1"/>
        <c:majorTickMark val="none"/>
        <c:minorTickMark val="none"/>
        <c:tickLblPos val="none"/>
        <c:crossAx val="102275712"/>
        <c:crosses val="autoZero"/>
        <c:auto val="1"/>
        <c:lblOffset val="100"/>
        <c:baseTimeUnit val="years"/>
      </c:dateAx>
      <c:valAx>
        <c:axId val="10227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7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38.44</c:v>
                </c:pt>
                <c:pt idx="1">
                  <c:v>34.19</c:v>
                </c:pt>
                <c:pt idx="2">
                  <c:v>40.479999999999997</c:v>
                </c:pt>
                <c:pt idx="3">
                  <c:v>33.33</c:v>
                </c:pt>
                <c:pt idx="4">
                  <c:v>33.75</c:v>
                </c:pt>
              </c:numCache>
            </c:numRef>
          </c:val>
        </c:ser>
        <c:dLbls>
          <c:showLegendKey val="0"/>
          <c:showVal val="0"/>
          <c:showCatName val="0"/>
          <c:showSerName val="0"/>
          <c:showPercent val="0"/>
          <c:showBubbleSize val="0"/>
        </c:dLbls>
        <c:gapWidth val="150"/>
        <c:axId val="179489792"/>
        <c:axId val="17965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9489792"/>
        <c:axId val="179652096"/>
      </c:lineChart>
      <c:dateAx>
        <c:axId val="179489792"/>
        <c:scaling>
          <c:orientation val="minMax"/>
        </c:scaling>
        <c:delete val="1"/>
        <c:axPos val="b"/>
        <c:numFmt formatCode="ge" sourceLinked="1"/>
        <c:majorTickMark val="none"/>
        <c:minorTickMark val="none"/>
        <c:tickLblPos val="none"/>
        <c:crossAx val="179652096"/>
        <c:crosses val="autoZero"/>
        <c:auto val="1"/>
        <c:lblOffset val="100"/>
        <c:baseTimeUnit val="years"/>
      </c:dateAx>
      <c:valAx>
        <c:axId val="17965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48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105664"/>
        <c:axId val="10110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105664"/>
        <c:axId val="101107584"/>
      </c:lineChart>
      <c:dateAx>
        <c:axId val="101105664"/>
        <c:scaling>
          <c:orientation val="minMax"/>
        </c:scaling>
        <c:delete val="1"/>
        <c:axPos val="b"/>
        <c:numFmt formatCode="ge" sourceLinked="1"/>
        <c:majorTickMark val="none"/>
        <c:minorTickMark val="none"/>
        <c:tickLblPos val="none"/>
        <c:crossAx val="101107584"/>
        <c:crosses val="autoZero"/>
        <c:auto val="1"/>
        <c:lblOffset val="100"/>
        <c:baseTimeUnit val="years"/>
      </c:dateAx>
      <c:valAx>
        <c:axId val="10110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0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125504"/>
        <c:axId val="10116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125504"/>
        <c:axId val="101160448"/>
      </c:lineChart>
      <c:dateAx>
        <c:axId val="101125504"/>
        <c:scaling>
          <c:orientation val="minMax"/>
        </c:scaling>
        <c:delete val="1"/>
        <c:axPos val="b"/>
        <c:numFmt formatCode="ge" sourceLinked="1"/>
        <c:majorTickMark val="none"/>
        <c:minorTickMark val="none"/>
        <c:tickLblPos val="none"/>
        <c:crossAx val="101160448"/>
        <c:crosses val="autoZero"/>
        <c:auto val="1"/>
        <c:lblOffset val="100"/>
        <c:baseTimeUnit val="years"/>
      </c:dateAx>
      <c:valAx>
        <c:axId val="10116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2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174272"/>
        <c:axId val="10118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174272"/>
        <c:axId val="101184640"/>
      </c:lineChart>
      <c:dateAx>
        <c:axId val="101174272"/>
        <c:scaling>
          <c:orientation val="minMax"/>
        </c:scaling>
        <c:delete val="1"/>
        <c:axPos val="b"/>
        <c:numFmt formatCode="ge" sourceLinked="1"/>
        <c:majorTickMark val="none"/>
        <c:minorTickMark val="none"/>
        <c:tickLblPos val="none"/>
        <c:crossAx val="101184640"/>
        <c:crosses val="autoZero"/>
        <c:auto val="1"/>
        <c:lblOffset val="100"/>
        <c:baseTimeUnit val="years"/>
      </c:dateAx>
      <c:valAx>
        <c:axId val="10118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7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264000"/>
        <c:axId val="10126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264000"/>
        <c:axId val="101266176"/>
      </c:lineChart>
      <c:dateAx>
        <c:axId val="101264000"/>
        <c:scaling>
          <c:orientation val="minMax"/>
        </c:scaling>
        <c:delete val="1"/>
        <c:axPos val="b"/>
        <c:numFmt formatCode="ge" sourceLinked="1"/>
        <c:majorTickMark val="none"/>
        <c:minorTickMark val="none"/>
        <c:tickLblPos val="none"/>
        <c:crossAx val="101266176"/>
        <c:crosses val="autoZero"/>
        <c:auto val="1"/>
        <c:lblOffset val="100"/>
        <c:baseTimeUnit val="years"/>
      </c:dateAx>
      <c:valAx>
        <c:axId val="10126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6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2920.88</c:v>
                </c:pt>
                <c:pt idx="1">
                  <c:v>2641.5</c:v>
                </c:pt>
                <c:pt idx="2">
                  <c:v>4321.13</c:v>
                </c:pt>
                <c:pt idx="3">
                  <c:v>4661.2299999999996</c:v>
                </c:pt>
                <c:pt idx="4">
                  <c:v>4035.01</c:v>
                </c:pt>
              </c:numCache>
            </c:numRef>
          </c:val>
        </c:ser>
        <c:dLbls>
          <c:showLegendKey val="0"/>
          <c:showVal val="0"/>
          <c:showCatName val="0"/>
          <c:showSerName val="0"/>
          <c:showPercent val="0"/>
          <c:showBubbleSize val="0"/>
        </c:dLbls>
        <c:gapWidth val="150"/>
        <c:axId val="101284096"/>
        <c:axId val="10130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1197.82</c:v>
                </c:pt>
                <c:pt idx="3">
                  <c:v>1126.77</c:v>
                </c:pt>
                <c:pt idx="4">
                  <c:v>1044.8</c:v>
                </c:pt>
              </c:numCache>
            </c:numRef>
          </c:val>
          <c:smooth val="0"/>
        </c:ser>
        <c:dLbls>
          <c:showLegendKey val="0"/>
          <c:showVal val="0"/>
          <c:showCatName val="0"/>
          <c:showSerName val="0"/>
          <c:showPercent val="0"/>
          <c:showBubbleSize val="0"/>
        </c:dLbls>
        <c:marker val="1"/>
        <c:smooth val="0"/>
        <c:axId val="101284096"/>
        <c:axId val="101306752"/>
      </c:lineChart>
      <c:dateAx>
        <c:axId val="101284096"/>
        <c:scaling>
          <c:orientation val="minMax"/>
        </c:scaling>
        <c:delete val="1"/>
        <c:axPos val="b"/>
        <c:numFmt formatCode="ge" sourceLinked="1"/>
        <c:majorTickMark val="none"/>
        <c:minorTickMark val="none"/>
        <c:tickLblPos val="none"/>
        <c:crossAx val="101306752"/>
        <c:crosses val="autoZero"/>
        <c:auto val="1"/>
        <c:lblOffset val="100"/>
        <c:baseTimeUnit val="years"/>
      </c:dateAx>
      <c:valAx>
        <c:axId val="10130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8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18.68</c:v>
                </c:pt>
                <c:pt idx="1">
                  <c:v>18.18</c:v>
                </c:pt>
                <c:pt idx="2">
                  <c:v>20.29</c:v>
                </c:pt>
                <c:pt idx="3">
                  <c:v>21.33</c:v>
                </c:pt>
                <c:pt idx="4">
                  <c:v>51.97</c:v>
                </c:pt>
              </c:numCache>
            </c:numRef>
          </c:val>
        </c:ser>
        <c:dLbls>
          <c:showLegendKey val="0"/>
          <c:showVal val="0"/>
          <c:showCatName val="0"/>
          <c:showSerName val="0"/>
          <c:showPercent val="0"/>
          <c:showBubbleSize val="0"/>
        </c:dLbls>
        <c:gapWidth val="150"/>
        <c:axId val="101476224"/>
        <c:axId val="10149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51.03</c:v>
                </c:pt>
                <c:pt idx="3">
                  <c:v>50.9</c:v>
                </c:pt>
                <c:pt idx="4">
                  <c:v>50.82</c:v>
                </c:pt>
              </c:numCache>
            </c:numRef>
          </c:val>
          <c:smooth val="0"/>
        </c:ser>
        <c:dLbls>
          <c:showLegendKey val="0"/>
          <c:showVal val="0"/>
          <c:showCatName val="0"/>
          <c:showSerName val="0"/>
          <c:showPercent val="0"/>
          <c:showBubbleSize val="0"/>
        </c:dLbls>
        <c:marker val="1"/>
        <c:smooth val="0"/>
        <c:axId val="101476224"/>
        <c:axId val="101494784"/>
      </c:lineChart>
      <c:dateAx>
        <c:axId val="101476224"/>
        <c:scaling>
          <c:orientation val="minMax"/>
        </c:scaling>
        <c:delete val="1"/>
        <c:axPos val="b"/>
        <c:numFmt formatCode="ge" sourceLinked="1"/>
        <c:majorTickMark val="none"/>
        <c:minorTickMark val="none"/>
        <c:tickLblPos val="none"/>
        <c:crossAx val="101494784"/>
        <c:crosses val="autoZero"/>
        <c:auto val="1"/>
        <c:lblOffset val="100"/>
        <c:baseTimeUnit val="years"/>
      </c:dateAx>
      <c:valAx>
        <c:axId val="10149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7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953.28</c:v>
                </c:pt>
                <c:pt idx="1">
                  <c:v>958.15</c:v>
                </c:pt>
                <c:pt idx="2">
                  <c:v>893.65</c:v>
                </c:pt>
                <c:pt idx="3">
                  <c:v>806.25</c:v>
                </c:pt>
                <c:pt idx="4">
                  <c:v>336.34</c:v>
                </c:pt>
              </c:numCache>
            </c:numRef>
          </c:val>
        </c:ser>
        <c:dLbls>
          <c:showLegendKey val="0"/>
          <c:showVal val="0"/>
          <c:showCatName val="0"/>
          <c:showSerName val="0"/>
          <c:showPercent val="0"/>
          <c:showBubbleSize val="0"/>
        </c:dLbls>
        <c:gapWidth val="150"/>
        <c:axId val="101524992"/>
        <c:axId val="10152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101524992"/>
        <c:axId val="101526912"/>
      </c:lineChart>
      <c:dateAx>
        <c:axId val="101524992"/>
        <c:scaling>
          <c:orientation val="minMax"/>
        </c:scaling>
        <c:delete val="1"/>
        <c:axPos val="b"/>
        <c:numFmt formatCode="ge" sourceLinked="1"/>
        <c:majorTickMark val="none"/>
        <c:minorTickMark val="none"/>
        <c:tickLblPos val="none"/>
        <c:crossAx val="101526912"/>
        <c:crosses val="autoZero"/>
        <c:auto val="1"/>
        <c:lblOffset val="100"/>
        <c:baseTimeUnit val="years"/>
      </c:dateAx>
      <c:valAx>
        <c:axId val="10152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2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42" zoomScaleNormal="100" workbookViewId="0">
      <selection activeCell="BH58" sqref="BH5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鳥取県　智頭町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7653</v>
      </c>
      <c r="AM8" s="47"/>
      <c r="AN8" s="47"/>
      <c r="AO8" s="47"/>
      <c r="AP8" s="47"/>
      <c r="AQ8" s="47"/>
      <c r="AR8" s="47"/>
      <c r="AS8" s="47"/>
      <c r="AT8" s="43">
        <f>データ!S6</f>
        <v>224.7</v>
      </c>
      <c r="AU8" s="43"/>
      <c r="AV8" s="43"/>
      <c r="AW8" s="43"/>
      <c r="AX8" s="43"/>
      <c r="AY8" s="43"/>
      <c r="AZ8" s="43"/>
      <c r="BA8" s="43"/>
      <c r="BB8" s="43">
        <f>データ!T6</f>
        <v>34.06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45.17</v>
      </c>
      <c r="Q10" s="43"/>
      <c r="R10" s="43"/>
      <c r="S10" s="43"/>
      <c r="T10" s="43"/>
      <c r="U10" s="43"/>
      <c r="V10" s="43"/>
      <c r="W10" s="43">
        <f>データ!P6</f>
        <v>100</v>
      </c>
      <c r="X10" s="43"/>
      <c r="Y10" s="43"/>
      <c r="Z10" s="43"/>
      <c r="AA10" s="43"/>
      <c r="AB10" s="43"/>
      <c r="AC10" s="43"/>
      <c r="AD10" s="47">
        <f>データ!Q6</f>
        <v>4320</v>
      </c>
      <c r="AE10" s="47"/>
      <c r="AF10" s="47"/>
      <c r="AG10" s="47"/>
      <c r="AH10" s="47"/>
      <c r="AI10" s="47"/>
      <c r="AJ10" s="47"/>
      <c r="AK10" s="2"/>
      <c r="AL10" s="47">
        <f>データ!U6</f>
        <v>3439</v>
      </c>
      <c r="AM10" s="47"/>
      <c r="AN10" s="47"/>
      <c r="AO10" s="47"/>
      <c r="AP10" s="47"/>
      <c r="AQ10" s="47"/>
      <c r="AR10" s="47"/>
      <c r="AS10" s="47"/>
      <c r="AT10" s="43">
        <f>データ!V6</f>
        <v>5.2</v>
      </c>
      <c r="AU10" s="43"/>
      <c r="AV10" s="43"/>
      <c r="AW10" s="43"/>
      <c r="AX10" s="43"/>
      <c r="AY10" s="43"/>
      <c r="AZ10" s="43"/>
      <c r="BA10" s="43"/>
      <c r="BB10" s="43">
        <f>データ!W6</f>
        <v>661.35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60:BJ61"/>
    <mergeCell ref="BL47:BZ63"/>
    <mergeCell ref="BL64:BZ65"/>
    <mergeCell ref="BL66:BZ82"/>
    <mergeCell ref="C79:T80"/>
    <mergeCell ref="W79:AN80"/>
    <mergeCell ref="AQ79:BH80"/>
    <mergeCell ref="BL45:BZ46"/>
    <mergeCell ref="C56:P57"/>
    <mergeCell ref="R56:AE57"/>
    <mergeCell ref="AG56:AT57"/>
    <mergeCell ref="AV56:BI57"/>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313289</v>
      </c>
      <c r="D6" s="31">
        <f t="shared" si="3"/>
        <v>47</v>
      </c>
      <c r="E6" s="31">
        <f t="shared" si="3"/>
        <v>17</v>
      </c>
      <c r="F6" s="31">
        <f t="shared" si="3"/>
        <v>5</v>
      </c>
      <c r="G6" s="31">
        <f t="shared" si="3"/>
        <v>0</v>
      </c>
      <c r="H6" s="31" t="str">
        <f t="shared" si="3"/>
        <v>鳥取県　智頭町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45.17</v>
      </c>
      <c r="P6" s="32">
        <f t="shared" si="3"/>
        <v>100</v>
      </c>
      <c r="Q6" s="32">
        <f t="shared" si="3"/>
        <v>4320</v>
      </c>
      <c r="R6" s="32">
        <f t="shared" si="3"/>
        <v>7653</v>
      </c>
      <c r="S6" s="32">
        <f t="shared" si="3"/>
        <v>224.7</v>
      </c>
      <c r="T6" s="32">
        <f t="shared" si="3"/>
        <v>34.06</v>
      </c>
      <c r="U6" s="32">
        <f t="shared" si="3"/>
        <v>3439</v>
      </c>
      <c r="V6" s="32">
        <f t="shared" si="3"/>
        <v>5.2</v>
      </c>
      <c r="W6" s="32">
        <f t="shared" si="3"/>
        <v>661.35</v>
      </c>
      <c r="X6" s="33">
        <f>IF(X7="",NA(),X7)</f>
        <v>38.44</v>
      </c>
      <c r="Y6" s="33">
        <f t="shared" ref="Y6:AG6" si="4">IF(Y7="",NA(),Y7)</f>
        <v>34.19</v>
      </c>
      <c r="Z6" s="33">
        <f t="shared" si="4"/>
        <v>40.479999999999997</v>
      </c>
      <c r="AA6" s="33">
        <f t="shared" si="4"/>
        <v>33.33</v>
      </c>
      <c r="AB6" s="33">
        <f t="shared" si="4"/>
        <v>33.75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2920.88</v>
      </c>
      <c r="BF6" s="33">
        <f t="shared" ref="BF6:BN6" si="7">IF(BF7="",NA(),BF7)</f>
        <v>2641.5</v>
      </c>
      <c r="BG6" s="33">
        <f t="shared" si="7"/>
        <v>4321.13</v>
      </c>
      <c r="BH6" s="33">
        <f t="shared" si="7"/>
        <v>4661.2299999999996</v>
      </c>
      <c r="BI6" s="33">
        <f t="shared" si="7"/>
        <v>4035.01</v>
      </c>
      <c r="BJ6" s="33">
        <f t="shared" si="7"/>
        <v>1316.7</v>
      </c>
      <c r="BK6" s="33">
        <f t="shared" si="7"/>
        <v>1224.75</v>
      </c>
      <c r="BL6" s="33">
        <f t="shared" si="7"/>
        <v>1197.82</v>
      </c>
      <c r="BM6" s="33">
        <f t="shared" si="7"/>
        <v>1126.77</v>
      </c>
      <c r="BN6" s="33">
        <f t="shared" si="7"/>
        <v>1044.8</v>
      </c>
      <c r="BO6" s="32" t="str">
        <f>IF(BO7="","",IF(BO7="-","【-】","【"&amp;SUBSTITUTE(TEXT(BO7,"#,##0.00"),"-","△")&amp;"】"))</f>
        <v>【992.47】</v>
      </c>
      <c r="BP6" s="33">
        <f>IF(BP7="",NA(),BP7)</f>
        <v>18.68</v>
      </c>
      <c r="BQ6" s="33">
        <f t="shared" ref="BQ6:BY6" si="8">IF(BQ7="",NA(),BQ7)</f>
        <v>18.18</v>
      </c>
      <c r="BR6" s="33">
        <f t="shared" si="8"/>
        <v>20.29</v>
      </c>
      <c r="BS6" s="33">
        <f t="shared" si="8"/>
        <v>21.33</v>
      </c>
      <c r="BT6" s="33">
        <f t="shared" si="8"/>
        <v>51.97</v>
      </c>
      <c r="BU6" s="33">
        <f t="shared" si="8"/>
        <v>43.24</v>
      </c>
      <c r="BV6" s="33">
        <f t="shared" si="8"/>
        <v>42.13</v>
      </c>
      <c r="BW6" s="33">
        <f t="shared" si="8"/>
        <v>51.03</v>
      </c>
      <c r="BX6" s="33">
        <f t="shared" si="8"/>
        <v>50.9</v>
      </c>
      <c r="BY6" s="33">
        <f t="shared" si="8"/>
        <v>50.82</v>
      </c>
      <c r="BZ6" s="32" t="str">
        <f>IF(BZ7="","",IF(BZ7="-","【-】","【"&amp;SUBSTITUTE(TEXT(BZ7,"#,##0.00"),"-","△")&amp;"】"))</f>
        <v>【51.49】</v>
      </c>
      <c r="CA6" s="33">
        <f>IF(CA7="",NA(),CA7)</f>
        <v>953.28</v>
      </c>
      <c r="CB6" s="33">
        <f t="shared" ref="CB6:CJ6" si="9">IF(CB7="",NA(),CB7)</f>
        <v>958.15</v>
      </c>
      <c r="CC6" s="33">
        <f t="shared" si="9"/>
        <v>893.65</v>
      </c>
      <c r="CD6" s="33">
        <f t="shared" si="9"/>
        <v>806.25</v>
      </c>
      <c r="CE6" s="33">
        <f t="shared" si="9"/>
        <v>336.34</v>
      </c>
      <c r="CF6" s="33">
        <f t="shared" si="9"/>
        <v>338.76</v>
      </c>
      <c r="CG6" s="33">
        <f t="shared" si="9"/>
        <v>348.41</v>
      </c>
      <c r="CH6" s="33">
        <f t="shared" si="9"/>
        <v>289.60000000000002</v>
      </c>
      <c r="CI6" s="33">
        <f t="shared" si="9"/>
        <v>293.27</v>
      </c>
      <c r="CJ6" s="33">
        <f t="shared" si="9"/>
        <v>300.52</v>
      </c>
      <c r="CK6" s="32" t="str">
        <f>IF(CK7="","",IF(CK7="-","【-】","【"&amp;SUBSTITUTE(TEXT(CK7,"#,##0.00"),"-","△")&amp;"】"))</f>
        <v>【295.10】</v>
      </c>
      <c r="CL6" s="33">
        <f>IF(CL7="",NA(),CL7)</f>
        <v>41.52</v>
      </c>
      <c r="CM6" s="33">
        <f t="shared" ref="CM6:CU6" si="10">IF(CM7="",NA(),CM7)</f>
        <v>41.52</v>
      </c>
      <c r="CN6" s="33">
        <f t="shared" si="10"/>
        <v>47.8</v>
      </c>
      <c r="CO6" s="33">
        <f t="shared" si="10"/>
        <v>50.83</v>
      </c>
      <c r="CP6" s="33">
        <f t="shared" si="10"/>
        <v>42.62</v>
      </c>
      <c r="CQ6" s="33">
        <f t="shared" si="10"/>
        <v>44.65</v>
      </c>
      <c r="CR6" s="33">
        <f t="shared" si="10"/>
        <v>46.85</v>
      </c>
      <c r="CS6" s="33">
        <f t="shared" si="10"/>
        <v>54.74</v>
      </c>
      <c r="CT6" s="33">
        <f t="shared" si="10"/>
        <v>53.78</v>
      </c>
      <c r="CU6" s="33">
        <f t="shared" si="10"/>
        <v>53.24</v>
      </c>
      <c r="CV6" s="32" t="str">
        <f>IF(CV7="","",IF(CV7="-","【-】","【"&amp;SUBSTITUTE(TEXT(CV7,"#,##0.00"),"-","△")&amp;"】"))</f>
        <v>【53.32】</v>
      </c>
      <c r="CW6" s="33">
        <f>IF(CW7="",NA(),CW7)</f>
        <v>75.010000000000005</v>
      </c>
      <c r="CX6" s="33">
        <f t="shared" ref="CX6:DF6" si="11">IF(CX7="",NA(),CX7)</f>
        <v>81.93</v>
      </c>
      <c r="CY6" s="33">
        <f t="shared" si="11"/>
        <v>82.04</v>
      </c>
      <c r="CZ6" s="33">
        <f t="shared" si="11"/>
        <v>85.09</v>
      </c>
      <c r="DA6" s="33">
        <f t="shared" si="11"/>
        <v>74.06</v>
      </c>
      <c r="DB6" s="33">
        <f t="shared" si="11"/>
        <v>73.599999999999994</v>
      </c>
      <c r="DC6" s="33">
        <f t="shared" si="11"/>
        <v>73.78</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0.04</v>
      </c>
      <c r="EL6" s="33">
        <f t="shared" si="14"/>
        <v>0.03</v>
      </c>
      <c r="EM6" s="33">
        <f t="shared" si="14"/>
        <v>0.02</v>
      </c>
      <c r="EN6" s="32" t="str">
        <f>IF(EN7="","",IF(EN7="-","【-】","【"&amp;SUBSTITUTE(TEXT(EN7,"#,##0.00"),"-","△")&amp;"】"))</f>
        <v>【0.03】</v>
      </c>
    </row>
    <row r="7" spans="1:144" s="34" customFormat="1">
      <c r="A7" s="26"/>
      <c r="B7" s="35">
        <v>2014</v>
      </c>
      <c r="C7" s="35">
        <v>313289</v>
      </c>
      <c r="D7" s="35">
        <v>47</v>
      </c>
      <c r="E7" s="35">
        <v>17</v>
      </c>
      <c r="F7" s="35">
        <v>5</v>
      </c>
      <c r="G7" s="35">
        <v>0</v>
      </c>
      <c r="H7" s="35" t="s">
        <v>96</v>
      </c>
      <c r="I7" s="35" t="s">
        <v>97</v>
      </c>
      <c r="J7" s="35" t="s">
        <v>98</v>
      </c>
      <c r="K7" s="35" t="s">
        <v>99</v>
      </c>
      <c r="L7" s="35" t="s">
        <v>100</v>
      </c>
      <c r="M7" s="36" t="s">
        <v>101</v>
      </c>
      <c r="N7" s="36" t="s">
        <v>102</v>
      </c>
      <c r="O7" s="36">
        <v>45.17</v>
      </c>
      <c r="P7" s="36">
        <v>100</v>
      </c>
      <c r="Q7" s="36">
        <v>4320</v>
      </c>
      <c r="R7" s="36">
        <v>7653</v>
      </c>
      <c r="S7" s="36">
        <v>224.7</v>
      </c>
      <c r="T7" s="36">
        <v>34.06</v>
      </c>
      <c r="U7" s="36">
        <v>3439</v>
      </c>
      <c r="V7" s="36">
        <v>5.2</v>
      </c>
      <c r="W7" s="36">
        <v>661.35</v>
      </c>
      <c r="X7" s="36">
        <v>38.44</v>
      </c>
      <c r="Y7" s="36">
        <v>34.19</v>
      </c>
      <c r="Z7" s="36">
        <v>40.479999999999997</v>
      </c>
      <c r="AA7" s="36">
        <v>33.33</v>
      </c>
      <c r="AB7" s="36">
        <v>33.75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2920.88</v>
      </c>
      <c r="BF7" s="36">
        <v>2641.5</v>
      </c>
      <c r="BG7" s="36">
        <v>4321.13</v>
      </c>
      <c r="BH7" s="36">
        <v>4661.2299999999996</v>
      </c>
      <c r="BI7" s="36">
        <v>4035.01</v>
      </c>
      <c r="BJ7" s="36">
        <v>1316.7</v>
      </c>
      <c r="BK7" s="36">
        <v>1224.75</v>
      </c>
      <c r="BL7" s="36">
        <v>1197.82</v>
      </c>
      <c r="BM7" s="36">
        <v>1126.77</v>
      </c>
      <c r="BN7" s="36">
        <v>1044.8</v>
      </c>
      <c r="BO7" s="36">
        <v>992.47</v>
      </c>
      <c r="BP7" s="36">
        <v>18.68</v>
      </c>
      <c r="BQ7" s="36">
        <v>18.18</v>
      </c>
      <c r="BR7" s="36">
        <v>20.29</v>
      </c>
      <c r="BS7" s="36">
        <v>21.33</v>
      </c>
      <c r="BT7" s="36">
        <v>51.97</v>
      </c>
      <c r="BU7" s="36">
        <v>43.24</v>
      </c>
      <c r="BV7" s="36">
        <v>42.13</v>
      </c>
      <c r="BW7" s="36">
        <v>51.03</v>
      </c>
      <c r="BX7" s="36">
        <v>50.9</v>
      </c>
      <c r="BY7" s="36">
        <v>50.82</v>
      </c>
      <c r="BZ7" s="36">
        <v>51.49</v>
      </c>
      <c r="CA7" s="36">
        <v>953.28</v>
      </c>
      <c r="CB7" s="36">
        <v>958.15</v>
      </c>
      <c r="CC7" s="36">
        <v>893.65</v>
      </c>
      <c r="CD7" s="36">
        <v>806.25</v>
      </c>
      <c r="CE7" s="36">
        <v>336.34</v>
      </c>
      <c r="CF7" s="36">
        <v>338.76</v>
      </c>
      <c r="CG7" s="36">
        <v>348.41</v>
      </c>
      <c r="CH7" s="36">
        <v>289.60000000000002</v>
      </c>
      <c r="CI7" s="36">
        <v>293.27</v>
      </c>
      <c r="CJ7" s="36">
        <v>300.52</v>
      </c>
      <c r="CK7" s="36">
        <v>295.10000000000002</v>
      </c>
      <c r="CL7" s="36">
        <v>41.52</v>
      </c>
      <c r="CM7" s="36">
        <v>41.52</v>
      </c>
      <c r="CN7" s="36">
        <v>47.8</v>
      </c>
      <c r="CO7" s="36">
        <v>50.83</v>
      </c>
      <c r="CP7" s="36">
        <v>42.62</v>
      </c>
      <c r="CQ7" s="36">
        <v>44.65</v>
      </c>
      <c r="CR7" s="36">
        <v>46.85</v>
      </c>
      <c r="CS7" s="36">
        <v>54.74</v>
      </c>
      <c r="CT7" s="36">
        <v>53.78</v>
      </c>
      <c r="CU7" s="36">
        <v>53.24</v>
      </c>
      <c r="CV7" s="36">
        <v>53.32</v>
      </c>
      <c r="CW7" s="36">
        <v>75.010000000000005</v>
      </c>
      <c r="CX7" s="36">
        <v>81.93</v>
      </c>
      <c r="CY7" s="36">
        <v>82.04</v>
      </c>
      <c r="CZ7" s="36">
        <v>85.09</v>
      </c>
      <c r="DA7" s="36">
        <v>74.06</v>
      </c>
      <c r="DB7" s="36">
        <v>73.599999999999994</v>
      </c>
      <c r="DC7" s="36">
        <v>73.78</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2016-02-25T08:00:36Z</cp:lastPrinted>
  <dcterms:created xsi:type="dcterms:W3CDTF">2016-02-03T09:16:07Z</dcterms:created>
  <dcterms:modified xsi:type="dcterms:W3CDTF">2016-02-25T08:01:14Z</dcterms:modified>
  <cp:category/>
</cp:coreProperties>
</file>