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<sst xmlns="http://schemas.openxmlformats.org/spreadsheetml/2006/main" count="221" uniqueCount="111">
  <si>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</si>
  <si>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</si>
  <si>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</si>
  <si>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</si>
  <si>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</si>
  <si>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</si>
  <si>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</si>
  <si>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</si>
  <si>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</si>
  <si>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</si>
  <si>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</si>
  <si>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</si>
  <si>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</si>
  <si>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</si>
  <si>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</si>
  <si>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</si>
  <si>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</si>
  <si>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</si>
  <si>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</si>
  <si>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</si>
  <si>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</si>
  <si>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</si>
  <si>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</si>
  <si>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</si>
  <si>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</si>
  <si>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</si>
  <si>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</si>
  <si>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</si>
  <si>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</si>
  <si>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</si>
  <si>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</si>
  <si>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</si>
  <si>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</si>
  <si>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</si>
  <si>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</si>
  <si>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</si>
  <si>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</si>
  <si>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</si>
  <si>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</si>
  <si>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</si>
  <si>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</si>
  <si>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</si>
  <si>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</si>
  <si>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</si>
  <si>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</si>
  <si>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</si>
  <si>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</si>
  <si>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</si>
  <si>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</si>
  <si>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</si>
  <si>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</si>
  <si>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</si>
  <si>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</si>
  <si>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</si>
  <si>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</si>
  <si>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</si>
  <si>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</si>
  <si>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</si>
  <si>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</si>
  <si>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</si>
  <si>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</si>
  <si>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</si>
  <si>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</si>
  <si>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</si>
  <si>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</si>
  <si>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</si>
  <si>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</si>
  <si>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</si>
  <si>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</si>
  <si>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</si>
  <si>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</si>
  <si>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</si>
  <si>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</si>
  <si>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</si>
  <si>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</si>
  <si>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</si>
  <si>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</si>
  <si>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</si>
  <si>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</si>
  <si>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</si>
  <si>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</si>
  <si>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</si>
  <si>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</si>
  <si>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</si>
  <si>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</si>
  <si>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</si>
  <si>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</si>
  <si>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</si>
  <si>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</si>
  <si>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</si>
  <si>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</si>
  <si>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</si>
  <si>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</si>
  <si>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</si>
  <si>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</si>
  <si>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</si>
  <si>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倉吉市</t>
  </si>
  <si>
    <t>法非適用</t>
  </si>
  <si>
    <t>下水道事業</t>
  </si>
  <si>
    <t>林業集落排水</t>
  </si>
  <si>
    <t>G2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</si>
  <si>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</si>
  <si>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</si>
  <si>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</si>
  <si>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</si>
  <si>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</si>
  <si>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</si>
  <si>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</si>
  <si>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平成９年度に事業を開始した比較的新しい施設・設備であるため、現状では目立った老朽は報告されていないが、機器更新の時期が間もなく到来するため、必要性・緊急性を検討した対応が必要。</t>
    <rPh sb="0" eb="2">
      <t>ヘイセイ</t>
    </rPh>
    <rPh sb="3" eb="5">
      <t>ネンド</t>
    </rPh>
    <rPh sb="6" eb="8">
      <t>ジギョウ</t>
    </rPh>
    <rPh sb="9" eb="11">
      <t>カイシ</t>
    </rPh>
    <rPh sb="13" eb="16">
      <t>ヒカクテキ</t>
    </rPh>
    <rPh sb="16" eb="17">
      <t>アタラ</t>
    </rPh>
    <rPh sb="19" eb="21">
      <t>シセツ</t>
    </rPh>
    <rPh sb="22" eb="24">
      <t>セツビ</t>
    </rPh>
    <rPh sb="30" eb="32">
      <t>ゲンジョウ</t>
    </rPh>
    <rPh sb="34" eb="36">
      <t>メダ</t>
    </rPh>
    <rPh sb="38" eb="40">
      <t>ロウキュウ</t>
    </rPh>
    <rPh sb="41" eb="43">
      <t>ホウコク</t>
    </rPh>
    <rPh sb="51" eb="53">
      <t>キキ</t>
    </rPh>
    <rPh sb="53" eb="55">
      <t>コウシン</t>
    </rPh>
    <rPh sb="56" eb="58">
      <t>ジキ</t>
    </rPh>
    <rPh sb="59" eb="60">
      <t>マ</t>
    </rPh>
    <rPh sb="63" eb="65">
      <t>トウライ</t>
    </rPh>
    <rPh sb="70" eb="73">
      <t>ヒツヨウセイ</t>
    </rPh>
    <rPh sb="74" eb="77">
      <t>キンキュウセイ</t>
    </rPh>
    <rPh sb="78" eb="80">
      <t>ケントウ</t>
    </rPh>
    <rPh sb="82" eb="84">
      <t>タイオウ</t>
    </rPh>
    <rPh sb="85" eb="87">
      <t>ヒツヨウ</t>
    </rPh>
    <phoneticPr fontId="4"/>
  </si>
  <si>
    <t>施設使用料の減は避けられない状況であるため、収益的収支比率・経費回収率を維持するのは困難である。
また、平成初期に整備した管渠の耐用年数が２０年後には到来する。事業の必要性、緊急性の検討と併せて更新事業財源確保策としての使用料の検討も必要である。
なお、当市の４下水道事業（公共、特環、農集、林集）は料金形態が統一されているため、料金の改定にあたっては総合的に判断する必要がある。</t>
    <rPh sb="0" eb="2">
      <t>シセツ</t>
    </rPh>
    <rPh sb="52" eb="54">
      <t>ヘイセイ</t>
    </rPh>
    <rPh sb="54" eb="56">
      <t>ショキ</t>
    </rPh>
    <rPh sb="57" eb="59">
      <t>セイビ</t>
    </rPh>
    <rPh sb="71" eb="72">
      <t>ネン</t>
    </rPh>
    <rPh sb="72" eb="73">
      <t>ゴ</t>
    </rPh>
    <rPh sb="75" eb="77">
      <t>トウライ</t>
    </rPh>
    <rPh sb="80" eb="82">
      <t>ジギョウ</t>
    </rPh>
    <rPh sb="83" eb="86">
      <t>ヒツヨウセイ</t>
    </rPh>
    <rPh sb="87" eb="90">
      <t>キンキュウセイ</t>
    </rPh>
    <rPh sb="91" eb="93">
      <t>ケントウ</t>
    </rPh>
    <rPh sb="94" eb="95">
      <t>アワ</t>
    </rPh>
    <rPh sb="97" eb="99">
      <t>コウシン</t>
    </rPh>
    <rPh sb="99" eb="101">
      <t>ジギョウ</t>
    </rPh>
    <rPh sb="101" eb="103">
      <t>ザイゲン</t>
    </rPh>
    <rPh sb="103" eb="105">
      <t>カクホ</t>
    </rPh>
    <rPh sb="105" eb="106">
      <t>サク</t>
    </rPh>
    <rPh sb="110" eb="113">
      <t>シヨウリョウ</t>
    </rPh>
    <rPh sb="114" eb="116">
      <t>ケントウ</t>
    </rPh>
    <rPh sb="117" eb="119">
      <t>ヒツヨウ</t>
    </rPh>
    <phoneticPr fontId="4"/>
  </si>
  <si>
    <t xml:space="preserve">【企業債】
整備事業は終了しているため、新規布設のための大規模な借入は予定していない。2027年頃をピークに起債元利償還金が減少していく見込み。
【水洗化率・収益的収支比率】
小人数を対象とした集落排水事業であり、水洗化率もほぼ100％であるため、人口の増減がそのまま使用料収入の増減となる。人口減の問題はこの地区においても例外ではないため、使用料収入の確保は困難になると思われる。
【汚水処理原価・経費回収】
汚水処理原価を構成する費用のうち、起債元利償還額は数年間は同水準で推移する。また、汚水維持管理費は修繕費や光熱水費などの必要経費であり、事業規模的に削減幅はほとんどないため、汚水処理費用の低減は困難である。
今後、人口減に伴う使用料収入の減が見込まれるため、現状の経費回収率を維持することは困難となる。
</t>
    <rPh sb="6" eb="8">
      <t>セイビ</t>
    </rPh>
    <rPh sb="8" eb="10">
      <t>ジギョウ</t>
    </rPh>
    <rPh sb="11" eb="13">
      <t>シュウリョウ</t>
    </rPh>
    <rPh sb="20" eb="22">
      <t>シンキ</t>
    </rPh>
    <rPh sb="22" eb="24">
      <t>フセツ</t>
    </rPh>
    <rPh sb="28" eb="31">
      <t>ダイキボ</t>
    </rPh>
    <rPh sb="32" eb="34">
      <t>カリイレ</t>
    </rPh>
    <rPh sb="35" eb="37">
      <t>ヨテイ</t>
    </rPh>
    <rPh sb="47" eb="48">
      <t>ネン</t>
    </rPh>
    <rPh sb="48" eb="49">
      <t>ゴロ</t>
    </rPh>
    <rPh sb="54" eb="56">
      <t>キサイ</t>
    </rPh>
    <rPh sb="56" eb="58">
      <t>ガンリ</t>
    </rPh>
    <rPh sb="58" eb="61">
      <t>ショウカンキン</t>
    </rPh>
    <rPh sb="62" eb="64">
      <t>ゲンショウ</t>
    </rPh>
    <rPh sb="68" eb="70">
      <t>ミコ</t>
    </rPh>
    <rPh sb="89" eb="90">
      <t>ショウ</t>
    </rPh>
    <rPh sb="90" eb="92">
      <t>ニンズウ</t>
    </rPh>
    <rPh sb="93" eb="95">
      <t>タイショウ</t>
    </rPh>
    <rPh sb="98" eb="100">
      <t>シュウラク</t>
    </rPh>
    <rPh sb="100" eb="102">
      <t>ハイスイ</t>
    </rPh>
    <rPh sb="102" eb="104">
      <t>ジギョウ</t>
    </rPh>
    <rPh sb="108" eb="111">
      <t>スイセンカ</t>
    </rPh>
    <rPh sb="111" eb="112">
      <t>リツ</t>
    </rPh>
    <rPh sb="125" eb="127">
      <t>ジンコウ</t>
    </rPh>
    <rPh sb="128" eb="130">
      <t>ゾウゲン</t>
    </rPh>
    <rPh sb="135" eb="138">
      <t>シヨウリョウ</t>
    </rPh>
    <rPh sb="138" eb="140">
      <t>シュウニュウ</t>
    </rPh>
    <rPh sb="141" eb="143">
      <t>ゾウゲン</t>
    </rPh>
    <rPh sb="147" eb="149">
      <t>ジンコウ</t>
    </rPh>
    <rPh sb="149" eb="150">
      <t>ゲン</t>
    </rPh>
    <rPh sb="151" eb="153">
      <t>モンダイ</t>
    </rPh>
    <rPh sb="156" eb="158">
      <t>チク</t>
    </rPh>
    <rPh sb="163" eb="165">
      <t>レイガイ</t>
    </rPh>
    <rPh sb="172" eb="175">
      <t>シヨウリョウ</t>
    </rPh>
    <rPh sb="175" eb="177">
      <t>シュウニュウ</t>
    </rPh>
    <rPh sb="178" eb="180">
      <t>カクホ</t>
    </rPh>
    <rPh sb="181" eb="183">
      <t>コンナン</t>
    </rPh>
    <rPh sb="187" eb="188">
      <t>オモ</t>
    </rPh>
    <rPh sb="195" eb="197">
      <t>オスイ</t>
    </rPh>
    <rPh sb="197" eb="199">
      <t>ショリ</t>
    </rPh>
    <rPh sb="199" eb="201">
      <t>ゲンカ</t>
    </rPh>
    <rPh sb="202" eb="204">
      <t>ケイヒ</t>
    </rPh>
    <rPh sb="204" eb="206">
      <t>カイシュウ</t>
    </rPh>
    <rPh sb="208" eb="210">
      <t>オスイ</t>
    </rPh>
    <rPh sb="210" eb="212">
      <t>ショリ</t>
    </rPh>
    <rPh sb="212" eb="214">
      <t>ゲンカ</t>
    </rPh>
    <rPh sb="215" eb="217">
      <t>コウセイ</t>
    </rPh>
    <rPh sb="219" eb="221">
      <t>ヒヨウ</t>
    </rPh>
    <rPh sb="225" eb="227">
      <t>キサイ</t>
    </rPh>
    <rPh sb="227" eb="229">
      <t>ガンリ</t>
    </rPh>
    <rPh sb="229" eb="231">
      <t>ショウカン</t>
    </rPh>
    <rPh sb="231" eb="232">
      <t>ガク</t>
    </rPh>
    <rPh sb="233" eb="236">
      <t>スウネンカン</t>
    </rPh>
    <rPh sb="237" eb="240">
      <t>ドウスイジュン</t>
    </rPh>
    <rPh sb="241" eb="243">
      <t>スイイ</t>
    </rPh>
    <rPh sb="276" eb="278">
      <t>ジギョウ</t>
    </rPh>
    <rPh sb="278" eb="281">
      <t>キボテキ</t>
    </rPh>
    <rPh sb="284" eb="285">
      <t>ハバ</t>
    </rPh>
    <rPh sb="302" eb="304">
      <t>テイゲン</t>
    </rPh>
    <rPh sb="305" eb="307">
      <t>コンナン</t>
    </rPh>
    <rPh sb="312" eb="314">
      <t>コンゴ</t>
    </rPh>
    <rPh sb="315" eb="318">
      <t>ジンコウゲン</t>
    </rPh>
    <rPh sb="319" eb="320">
      <t>トモナ</t>
    </rPh>
    <rPh sb="321" eb="324">
      <t>シヨウリョウ</t>
    </rPh>
    <rPh sb="324" eb="326">
      <t>シュウニュウ</t>
    </rPh>
    <rPh sb="327" eb="328">
      <t>ゲン</t>
    </rPh>
    <rPh sb="329" eb="331">
      <t>ミコ</t>
    </rPh>
    <rPh sb="337" eb="339">
      <t>ゲンジョウ</t>
    </rPh>
    <rPh sb="340" eb="342">
      <t>ケイヒ</t>
    </rPh>
    <rPh sb="342" eb="344">
      <t>カイシュウ</t>
    </rPh>
    <rPh sb="344" eb="345">
      <t>リツ</t>
    </rPh>
    <rPh sb="346" eb="348">
      <t>イジ</t>
    </rPh>
    <rPh sb="353" eb="355">
      <t>コンナン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</si>
</sst>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9058304"/>
        <c:axId val="10909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9058304"/>
        <c:axId val="109097728"/>
      </c:lineChart>
      <c:dateAx>
        <c:axId val="109058304"/>
        <c:scaling>
          <c:orientation val="minMax"/>
        </c:scaling>
        <c:delete val="1"/>
        <c:axPos val="b"/>
        <c:numFmt formatCode="ge" sourceLinked="1"/>
        <c:majorTickMark val="none"/>
        <c:minorTickMark val="none"/>
        <c:tickLblPos val="none"/>
        <c:crossAx val="109097728"/>
        <c:crosses val="autoZero"/>
        <c:auto val="1"/>
        <c:lblOffset val="100"/>
        <c:baseTimeUnit val="years"/>
      </c:dateAx>
      <c:valAx>
        <c:axId val="10909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05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1872128"/>
        <c:axId val="5187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41.86</c:v>
                </c:pt>
                <c:pt idx="1">
                  <c:v>44.28</c:v>
                </c:pt>
                <c:pt idx="2">
                  <c:v>47.83</c:v>
                </c:pt>
                <c:pt idx="3">
                  <c:v>43.91</c:v>
                </c:pt>
                <c:pt idx="4">
                  <c:v>56.52</c:v>
                </c:pt>
              </c:numCache>
            </c:numRef>
          </c:val>
          <c:smooth val="0"/>
        </c:ser>
        <c:dLbls>
          <c:showLegendKey val="0"/>
          <c:showVal val="0"/>
          <c:showCatName val="0"/>
          <c:showSerName val="0"/>
          <c:showPercent val="0"/>
          <c:showBubbleSize val="0"/>
        </c:dLbls>
        <c:marker val="1"/>
        <c:smooth val="0"/>
        <c:axId val="51872128"/>
        <c:axId val="51874048"/>
      </c:lineChart>
      <c:dateAx>
        <c:axId val="51872128"/>
        <c:scaling>
          <c:orientation val="minMax"/>
        </c:scaling>
        <c:delete val="1"/>
        <c:axPos val="b"/>
        <c:numFmt formatCode="ge" sourceLinked="1"/>
        <c:majorTickMark val="none"/>
        <c:minorTickMark val="none"/>
        <c:tickLblPos val="none"/>
        <c:crossAx val="51874048"/>
        <c:crosses val="autoZero"/>
        <c:auto val="1"/>
        <c:lblOffset val="100"/>
        <c:baseTimeUnit val="years"/>
      </c:dateAx>
      <c:valAx>
        <c:axId val="5187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72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96</c:v>
                </c:pt>
              </c:numCache>
            </c:numRef>
          </c:val>
        </c:ser>
        <c:dLbls>
          <c:showLegendKey val="0"/>
          <c:showVal val="0"/>
          <c:showCatName val="0"/>
          <c:showSerName val="0"/>
          <c:showPercent val="0"/>
          <c:showBubbleSize val="0"/>
        </c:dLbls>
        <c:gapWidth val="150"/>
        <c:axId val="51888128"/>
        <c:axId val="5189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84.45</c:v>
                </c:pt>
                <c:pt idx="1">
                  <c:v>84.31</c:v>
                </c:pt>
                <c:pt idx="2">
                  <c:v>84.46</c:v>
                </c:pt>
                <c:pt idx="3">
                  <c:v>86.66</c:v>
                </c:pt>
                <c:pt idx="4">
                  <c:v>91.27</c:v>
                </c:pt>
              </c:numCache>
            </c:numRef>
          </c:val>
          <c:smooth val="0"/>
        </c:ser>
        <c:dLbls>
          <c:showLegendKey val="0"/>
          <c:showVal val="0"/>
          <c:showCatName val="0"/>
          <c:showSerName val="0"/>
          <c:showPercent val="0"/>
          <c:showBubbleSize val="0"/>
        </c:dLbls>
        <c:marker val="1"/>
        <c:smooth val="0"/>
        <c:axId val="51888128"/>
        <c:axId val="51890048"/>
      </c:lineChart>
      <c:dateAx>
        <c:axId val="51888128"/>
        <c:scaling>
          <c:orientation val="minMax"/>
        </c:scaling>
        <c:delete val="1"/>
        <c:axPos val="b"/>
        <c:numFmt formatCode="ge" sourceLinked="1"/>
        <c:majorTickMark val="none"/>
        <c:minorTickMark val="none"/>
        <c:tickLblPos val="none"/>
        <c:crossAx val="51890048"/>
        <c:crosses val="autoZero"/>
        <c:auto val="1"/>
        <c:lblOffset val="100"/>
        <c:baseTimeUnit val="years"/>
      </c:dateAx>
      <c:valAx>
        <c:axId val="51890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8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1632768"/>
        <c:axId val="316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32768"/>
        <c:axId val="31634944"/>
      </c:lineChart>
      <c:dateAx>
        <c:axId val="31632768"/>
        <c:scaling>
          <c:orientation val="minMax"/>
        </c:scaling>
        <c:delete val="1"/>
        <c:axPos val="b"/>
        <c:numFmt formatCode="ge" sourceLinked="1"/>
        <c:majorTickMark val="none"/>
        <c:minorTickMark val="none"/>
        <c:tickLblPos val="none"/>
        <c:crossAx val="31634944"/>
        <c:crosses val="autoZero"/>
        <c:auto val="1"/>
        <c:lblOffset val="100"/>
        <c:baseTimeUnit val="years"/>
      </c:dateAx>
      <c:valAx>
        <c:axId val="316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644672"/>
        <c:axId val="32113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644672"/>
        <c:axId val="32113792"/>
      </c:lineChart>
      <c:dateAx>
        <c:axId val="31644672"/>
        <c:scaling>
          <c:orientation val="minMax"/>
        </c:scaling>
        <c:delete val="1"/>
        <c:axPos val="b"/>
        <c:numFmt formatCode="ge" sourceLinked="1"/>
        <c:majorTickMark val="none"/>
        <c:minorTickMark val="none"/>
        <c:tickLblPos val="none"/>
        <c:crossAx val="32113792"/>
        <c:crosses val="autoZero"/>
        <c:auto val="1"/>
        <c:lblOffset val="100"/>
        <c:baseTimeUnit val="years"/>
      </c:dateAx>
      <c:valAx>
        <c:axId val="3211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64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35808"/>
        <c:axId val="3214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35808"/>
        <c:axId val="32146176"/>
      </c:lineChart>
      <c:dateAx>
        <c:axId val="32135808"/>
        <c:scaling>
          <c:orientation val="minMax"/>
        </c:scaling>
        <c:delete val="1"/>
        <c:axPos val="b"/>
        <c:numFmt formatCode="ge" sourceLinked="1"/>
        <c:majorTickMark val="none"/>
        <c:minorTickMark val="none"/>
        <c:tickLblPos val="none"/>
        <c:crossAx val="32146176"/>
        <c:crosses val="autoZero"/>
        <c:auto val="1"/>
        <c:lblOffset val="100"/>
        <c:baseTimeUnit val="years"/>
      </c:dateAx>
      <c:valAx>
        <c:axId val="3214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3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160000"/>
        <c:axId val="321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160000"/>
        <c:axId val="32182656"/>
      </c:lineChart>
      <c:dateAx>
        <c:axId val="32160000"/>
        <c:scaling>
          <c:orientation val="minMax"/>
        </c:scaling>
        <c:delete val="1"/>
        <c:axPos val="b"/>
        <c:numFmt formatCode="ge" sourceLinked="1"/>
        <c:majorTickMark val="none"/>
        <c:minorTickMark val="none"/>
        <c:tickLblPos val="none"/>
        <c:crossAx val="32182656"/>
        <c:crosses val="autoZero"/>
        <c:auto val="1"/>
        <c:lblOffset val="100"/>
        <c:baseTimeUnit val="years"/>
      </c:dateAx>
      <c:valAx>
        <c:axId val="32182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160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200960"/>
        <c:axId val="3220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200960"/>
        <c:axId val="32203136"/>
      </c:lineChart>
      <c:dateAx>
        <c:axId val="32200960"/>
        <c:scaling>
          <c:orientation val="minMax"/>
        </c:scaling>
        <c:delete val="1"/>
        <c:axPos val="b"/>
        <c:numFmt formatCode="ge" sourceLinked="1"/>
        <c:majorTickMark val="none"/>
        <c:minorTickMark val="none"/>
        <c:tickLblPos val="none"/>
        <c:crossAx val="32203136"/>
        <c:crosses val="autoZero"/>
        <c:auto val="1"/>
        <c:lblOffset val="100"/>
        <c:baseTimeUnit val="years"/>
      </c:dateAx>
      <c:valAx>
        <c:axId val="3220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0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225152"/>
        <c:axId val="32231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1876.89</c:v>
                </c:pt>
                <c:pt idx="1">
                  <c:v>1775.02</c:v>
                </c:pt>
                <c:pt idx="2">
                  <c:v>1844.55</c:v>
                </c:pt>
                <c:pt idx="3">
                  <c:v>1364.98</c:v>
                </c:pt>
                <c:pt idx="4">
                  <c:v>1239.21</c:v>
                </c:pt>
              </c:numCache>
            </c:numRef>
          </c:val>
          <c:smooth val="0"/>
        </c:ser>
        <c:dLbls>
          <c:showLegendKey val="0"/>
          <c:showVal val="0"/>
          <c:showCatName val="0"/>
          <c:showSerName val="0"/>
          <c:showPercent val="0"/>
          <c:showBubbleSize val="0"/>
        </c:dLbls>
        <c:marker val="1"/>
        <c:smooth val="0"/>
        <c:axId val="32225152"/>
        <c:axId val="32231424"/>
      </c:lineChart>
      <c:dateAx>
        <c:axId val="32225152"/>
        <c:scaling>
          <c:orientation val="minMax"/>
        </c:scaling>
        <c:delete val="1"/>
        <c:axPos val="b"/>
        <c:numFmt formatCode="ge" sourceLinked="1"/>
        <c:majorTickMark val="none"/>
        <c:minorTickMark val="none"/>
        <c:tickLblPos val="none"/>
        <c:crossAx val="32231424"/>
        <c:crosses val="autoZero"/>
        <c:auto val="1"/>
        <c:lblOffset val="100"/>
        <c:baseTimeUnit val="years"/>
      </c:dateAx>
      <c:valAx>
        <c:axId val="32231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22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41.69</c:v>
                </c:pt>
                <c:pt idx="1">
                  <c:v>34.729999999999997</c:v>
                </c:pt>
                <c:pt idx="2">
                  <c:v>52.9</c:v>
                </c:pt>
                <c:pt idx="3">
                  <c:v>29.57</c:v>
                </c:pt>
                <c:pt idx="4">
                  <c:v>37.58</c:v>
                </c:pt>
              </c:numCache>
            </c:numRef>
          </c:val>
        </c:ser>
        <c:dLbls>
          <c:showLegendKey val="0"/>
          <c:showVal val="0"/>
          <c:showCatName val="0"/>
          <c:showSerName val="0"/>
          <c:showPercent val="0"/>
          <c:showBubbleSize val="0"/>
        </c:dLbls>
        <c:gapWidth val="150"/>
        <c:axId val="43779200"/>
        <c:axId val="437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26.66</c:v>
                </c:pt>
                <c:pt idx="1">
                  <c:v>24.18</c:v>
                </c:pt>
                <c:pt idx="2">
                  <c:v>22.93</c:v>
                </c:pt>
                <c:pt idx="3">
                  <c:v>24.22</c:v>
                </c:pt>
                <c:pt idx="4">
                  <c:v>38.14</c:v>
                </c:pt>
              </c:numCache>
            </c:numRef>
          </c:val>
          <c:smooth val="0"/>
        </c:ser>
        <c:dLbls>
          <c:showLegendKey val="0"/>
          <c:showVal val="0"/>
          <c:showCatName val="0"/>
          <c:showSerName val="0"/>
          <c:showPercent val="0"/>
          <c:showBubbleSize val="0"/>
        </c:dLbls>
        <c:marker val="1"/>
        <c:smooth val="0"/>
        <c:axId val="43779200"/>
        <c:axId val="43781120"/>
      </c:lineChart>
      <c:dateAx>
        <c:axId val="43779200"/>
        <c:scaling>
          <c:orientation val="minMax"/>
        </c:scaling>
        <c:delete val="1"/>
        <c:axPos val="b"/>
        <c:numFmt formatCode="ge" sourceLinked="1"/>
        <c:majorTickMark val="none"/>
        <c:minorTickMark val="none"/>
        <c:tickLblPos val="none"/>
        <c:crossAx val="43781120"/>
        <c:crosses val="autoZero"/>
        <c:auto val="1"/>
        <c:lblOffset val="100"/>
        <c:baseTimeUnit val="years"/>
      </c:dateAx>
      <c:valAx>
        <c:axId val="437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387.88</c:v>
                </c:pt>
                <c:pt idx="1">
                  <c:v>416.15</c:v>
                </c:pt>
                <c:pt idx="2">
                  <c:v>378.79</c:v>
                </c:pt>
                <c:pt idx="3">
                  <c:v>591.07000000000005</c:v>
                </c:pt>
                <c:pt idx="4">
                  <c:v>476.94</c:v>
                </c:pt>
              </c:numCache>
            </c:numRef>
          </c:val>
        </c:ser>
        <c:dLbls>
          <c:showLegendKey val="0"/>
          <c:showVal val="0"/>
          <c:showCatName val="0"/>
          <c:showSerName val="0"/>
          <c:showPercent val="0"/>
          <c:showBubbleSize val="0"/>
        </c:dLbls>
        <c:gapWidth val="150"/>
        <c:axId val="51843840"/>
        <c:axId val="51845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621.88</c:v>
                </c:pt>
                <c:pt idx="1">
                  <c:v>688.75</c:v>
                </c:pt>
                <c:pt idx="2">
                  <c:v>690.86</c:v>
                </c:pt>
                <c:pt idx="3">
                  <c:v>634.67999999999995</c:v>
                </c:pt>
                <c:pt idx="4">
                  <c:v>471.79</c:v>
                </c:pt>
              </c:numCache>
            </c:numRef>
          </c:val>
          <c:smooth val="0"/>
        </c:ser>
        <c:dLbls>
          <c:showLegendKey val="0"/>
          <c:showVal val="0"/>
          <c:showCatName val="0"/>
          <c:showSerName val="0"/>
          <c:showPercent val="0"/>
          <c:showBubbleSize val="0"/>
        </c:dLbls>
        <c:marker val="1"/>
        <c:smooth val="0"/>
        <c:axId val="51843840"/>
        <c:axId val="51845760"/>
      </c:lineChart>
      <c:dateAx>
        <c:axId val="51843840"/>
        <c:scaling>
          <c:orientation val="minMax"/>
        </c:scaling>
        <c:delete val="1"/>
        <c:axPos val="b"/>
        <c:numFmt formatCode="ge" sourceLinked="1"/>
        <c:majorTickMark val="none"/>
        <c:minorTickMark val="none"/>
        <c:tickLblPos val="none"/>
        <c:crossAx val="51845760"/>
        <c:crosses val="autoZero"/>
        <c:auto val="1"/>
        <c:lblOffset val="100"/>
        <c:baseTimeUnit val="years"/>
      </c:dateAx>
      <c:valAx>
        <c:axId val="51845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84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【1,201.71】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【49.13】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【638.17】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【27.50】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view="pageBreakPreview" topLeftCell="AA7" zoomScale="60" zoomScaleNormal="90" workbookViewId="0">
      <selection activeCell="CH24" sqref="CH2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倉吉市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林業集落排水</v>
      </c>
      <c r="Q8" s="46"/>
      <c r="R8" s="46"/>
      <c r="S8" s="46"/>
      <c r="T8" s="46"/>
      <c r="U8" s="46"/>
      <c r="V8" s="46"/>
      <c r="W8" s="46" t="str">
        <f>データ!L6</f>
        <v>G2</v>
      </c>
      <c r="X8" s="46"/>
      <c r="Y8" s="46"/>
      <c r="Z8" s="46"/>
      <c r="AA8" s="46"/>
      <c r="AB8" s="46"/>
      <c r="AC8" s="46"/>
      <c r="AD8" s="3"/>
      <c r="AE8" s="3"/>
      <c r="AF8" s="3"/>
      <c r="AG8" s="3"/>
      <c r="AH8" s="3"/>
      <c r="AI8" s="3"/>
      <c r="AJ8" s="3"/>
      <c r="AK8" s="3"/>
      <c r="AL8" s="47">
        <f>データ!R6</f>
        <v>49277</v>
      </c>
      <c r="AM8" s="47"/>
      <c r="AN8" s="47"/>
      <c r="AO8" s="47"/>
      <c r="AP8" s="47"/>
      <c r="AQ8" s="47"/>
      <c r="AR8" s="47"/>
      <c r="AS8" s="47"/>
      <c r="AT8" s="43">
        <f>データ!S6</f>
        <v>272.06</v>
      </c>
      <c r="AU8" s="43"/>
      <c r="AV8" s="43"/>
      <c r="AW8" s="43"/>
      <c r="AX8" s="43"/>
      <c r="AY8" s="43"/>
      <c r="AZ8" s="43"/>
      <c r="BA8" s="43"/>
      <c r="BB8" s="43">
        <f>データ!T6</f>
        <v>181.13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0.05</v>
      </c>
      <c r="Q10" s="43"/>
      <c r="R10" s="43"/>
      <c r="S10" s="43"/>
      <c r="T10" s="43"/>
      <c r="U10" s="43"/>
      <c r="V10" s="43"/>
      <c r="W10" s="43">
        <f>データ!P6</f>
        <v>100</v>
      </c>
      <c r="X10" s="43"/>
      <c r="Y10" s="43"/>
      <c r="Z10" s="43"/>
      <c r="AA10" s="43"/>
      <c r="AB10" s="43"/>
      <c r="AC10" s="43"/>
      <c r="AD10" s="47">
        <f>データ!Q6</f>
        <v>3164</v>
      </c>
      <c r="AE10" s="47"/>
      <c r="AF10" s="47"/>
      <c r="AG10" s="47"/>
      <c r="AH10" s="47"/>
      <c r="AI10" s="47"/>
      <c r="AJ10" s="47"/>
      <c r="AK10" s="2"/>
      <c r="AL10" s="47">
        <f>データ!U6</f>
        <v>25</v>
      </c>
      <c r="AM10" s="47"/>
      <c r="AN10" s="47"/>
      <c r="AO10" s="47"/>
      <c r="AP10" s="47"/>
      <c r="AQ10" s="47"/>
      <c r="AR10" s="47"/>
      <c r="AS10" s="47"/>
      <c r="AT10" s="43">
        <f>データ!V6</f>
        <v>0.01</v>
      </c>
      <c r="AU10" s="43"/>
      <c r="AV10" s="43"/>
      <c r="AW10" s="43"/>
      <c r="AX10" s="43"/>
      <c r="AY10" s="43"/>
      <c r="AZ10" s="43"/>
      <c r="BA10" s="43"/>
      <c r="BB10" s="43">
        <f>データ!W6</f>
        <v>2500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3" t="s">
        <v>108</v>
      </c>
      <c r="BM47" s="74"/>
      <c r="BN47" s="74"/>
      <c r="BO47" s="74"/>
      <c r="BP47" s="74"/>
      <c r="BQ47" s="74"/>
      <c r="BR47" s="74"/>
      <c r="BS47" s="74"/>
      <c r="BT47" s="74"/>
      <c r="BU47" s="74"/>
      <c r="BV47" s="74"/>
      <c r="BW47" s="74"/>
      <c r="BX47" s="74"/>
      <c r="BY47" s="74"/>
      <c r="BZ47" s="7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3"/>
      <c r="BM48" s="74"/>
      <c r="BN48" s="74"/>
      <c r="BO48" s="74"/>
      <c r="BP48" s="74"/>
      <c r="BQ48" s="74"/>
      <c r="BR48" s="74"/>
      <c r="BS48" s="74"/>
      <c r="BT48" s="74"/>
      <c r="BU48" s="74"/>
      <c r="BV48" s="74"/>
      <c r="BW48" s="74"/>
      <c r="BX48" s="74"/>
      <c r="BY48" s="74"/>
      <c r="BZ48" s="7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3"/>
      <c r="BM49" s="74"/>
      <c r="BN49" s="74"/>
      <c r="BO49" s="74"/>
      <c r="BP49" s="74"/>
      <c r="BQ49" s="74"/>
      <c r="BR49" s="74"/>
      <c r="BS49" s="74"/>
      <c r="BT49" s="74"/>
      <c r="BU49" s="74"/>
      <c r="BV49" s="74"/>
      <c r="BW49" s="74"/>
      <c r="BX49" s="74"/>
      <c r="BY49" s="74"/>
      <c r="BZ49" s="7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3"/>
      <c r="BM50" s="74"/>
      <c r="BN50" s="74"/>
      <c r="BO50" s="74"/>
      <c r="BP50" s="74"/>
      <c r="BQ50" s="74"/>
      <c r="BR50" s="74"/>
      <c r="BS50" s="74"/>
      <c r="BT50" s="74"/>
      <c r="BU50" s="74"/>
      <c r="BV50" s="74"/>
      <c r="BW50" s="74"/>
      <c r="BX50" s="74"/>
      <c r="BY50" s="74"/>
      <c r="BZ50" s="7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3"/>
      <c r="BM51" s="74"/>
      <c r="BN51" s="74"/>
      <c r="BO51" s="74"/>
      <c r="BP51" s="74"/>
      <c r="BQ51" s="74"/>
      <c r="BR51" s="74"/>
      <c r="BS51" s="74"/>
      <c r="BT51" s="74"/>
      <c r="BU51" s="74"/>
      <c r="BV51" s="74"/>
      <c r="BW51" s="74"/>
      <c r="BX51" s="74"/>
      <c r="BY51" s="74"/>
      <c r="BZ51" s="7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3"/>
      <c r="BM52" s="74"/>
      <c r="BN52" s="74"/>
      <c r="BO52" s="74"/>
      <c r="BP52" s="74"/>
      <c r="BQ52" s="74"/>
      <c r="BR52" s="74"/>
      <c r="BS52" s="74"/>
      <c r="BT52" s="74"/>
      <c r="BU52" s="74"/>
      <c r="BV52" s="74"/>
      <c r="BW52" s="74"/>
      <c r="BX52" s="74"/>
      <c r="BY52" s="74"/>
      <c r="BZ52" s="7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3"/>
      <c r="BM53" s="74"/>
      <c r="BN53" s="74"/>
      <c r="BO53" s="74"/>
      <c r="BP53" s="74"/>
      <c r="BQ53" s="74"/>
      <c r="BR53" s="74"/>
      <c r="BS53" s="74"/>
      <c r="BT53" s="74"/>
      <c r="BU53" s="74"/>
      <c r="BV53" s="74"/>
      <c r="BW53" s="74"/>
      <c r="BX53" s="74"/>
      <c r="BY53" s="74"/>
      <c r="BZ53" s="7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3"/>
      <c r="BM54" s="74"/>
      <c r="BN54" s="74"/>
      <c r="BO54" s="74"/>
      <c r="BP54" s="74"/>
      <c r="BQ54" s="74"/>
      <c r="BR54" s="74"/>
      <c r="BS54" s="74"/>
      <c r="BT54" s="74"/>
      <c r="BU54" s="74"/>
      <c r="BV54" s="74"/>
      <c r="BW54" s="74"/>
      <c r="BX54" s="74"/>
      <c r="BY54" s="74"/>
      <c r="BZ54" s="7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3"/>
      <c r="BM55" s="74"/>
      <c r="BN55" s="74"/>
      <c r="BO55" s="74"/>
      <c r="BP55" s="74"/>
      <c r="BQ55" s="74"/>
      <c r="BR55" s="74"/>
      <c r="BS55" s="74"/>
      <c r="BT55" s="74"/>
      <c r="BU55" s="74"/>
      <c r="BV55" s="74"/>
      <c r="BW55" s="74"/>
      <c r="BX55" s="74"/>
      <c r="BY55" s="74"/>
      <c r="BZ55" s="75"/>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73"/>
      <c r="BM56" s="74"/>
      <c r="BN56" s="74"/>
      <c r="BO56" s="74"/>
      <c r="BP56" s="74"/>
      <c r="BQ56" s="74"/>
      <c r="BR56" s="74"/>
      <c r="BS56" s="74"/>
      <c r="BT56" s="74"/>
      <c r="BU56" s="74"/>
      <c r="BV56" s="74"/>
      <c r="BW56" s="74"/>
      <c r="BX56" s="74"/>
      <c r="BY56" s="74"/>
      <c r="BZ56" s="75"/>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73"/>
      <c r="BM57" s="74"/>
      <c r="BN57" s="74"/>
      <c r="BO57" s="74"/>
      <c r="BP57" s="74"/>
      <c r="BQ57" s="74"/>
      <c r="BR57" s="74"/>
      <c r="BS57" s="74"/>
      <c r="BT57" s="74"/>
      <c r="BU57" s="74"/>
      <c r="BV57" s="74"/>
      <c r="BW57" s="74"/>
      <c r="BX57" s="74"/>
      <c r="BY57" s="74"/>
      <c r="BZ57" s="75"/>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3"/>
      <c r="BM58" s="74"/>
      <c r="BN58" s="74"/>
      <c r="BO58" s="74"/>
      <c r="BP58" s="74"/>
      <c r="BQ58" s="74"/>
      <c r="BR58" s="74"/>
      <c r="BS58" s="74"/>
      <c r="BT58" s="74"/>
      <c r="BU58" s="74"/>
      <c r="BV58" s="74"/>
      <c r="BW58" s="74"/>
      <c r="BX58" s="74"/>
      <c r="BY58" s="74"/>
      <c r="BZ58" s="7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3"/>
      <c r="BM59" s="74"/>
      <c r="BN59" s="74"/>
      <c r="BO59" s="74"/>
      <c r="BP59" s="74"/>
      <c r="BQ59" s="74"/>
      <c r="BR59" s="74"/>
      <c r="BS59" s="74"/>
      <c r="BT59" s="74"/>
      <c r="BU59" s="74"/>
      <c r="BV59" s="74"/>
      <c r="BW59" s="74"/>
      <c r="BX59" s="74"/>
      <c r="BY59" s="74"/>
      <c r="BZ59" s="75"/>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73"/>
      <c r="BM60" s="74"/>
      <c r="BN60" s="74"/>
      <c r="BO60" s="74"/>
      <c r="BP60" s="74"/>
      <c r="BQ60" s="74"/>
      <c r="BR60" s="74"/>
      <c r="BS60" s="74"/>
      <c r="BT60" s="74"/>
      <c r="BU60" s="74"/>
      <c r="BV60" s="74"/>
      <c r="BW60" s="74"/>
      <c r="BX60" s="74"/>
      <c r="BY60" s="74"/>
      <c r="BZ60" s="75"/>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73"/>
      <c r="BM61" s="74"/>
      <c r="BN61" s="74"/>
      <c r="BO61" s="74"/>
      <c r="BP61" s="74"/>
      <c r="BQ61" s="74"/>
      <c r="BR61" s="74"/>
      <c r="BS61" s="74"/>
      <c r="BT61" s="74"/>
      <c r="BU61" s="74"/>
      <c r="BV61" s="74"/>
      <c r="BW61" s="74"/>
      <c r="BX61" s="74"/>
      <c r="BY61" s="74"/>
      <c r="BZ61" s="7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3"/>
      <c r="BM62" s="74"/>
      <c r="BN62" s="74"/>
      <c r="BO62" s="74"/>
      <c r="BP62" s="74"/>
      <c r="BQ62" s="74"/>
      <c r="BR62" s="74"/>
      <c r="BS62" s="74"/>
      <c r="BT62" s="74"/>
      <c r="BU62" s="74"/>
      <c r="BV62" s="74"/>
      <c r="BW62" s="74"/>
      <c r="BX62" s="74"/>
      <c r="BY62" s="74"/>
      <c r="BZ62" s="7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6"/>
      <c r="BM63" s="77"/>
      <c r="BN63" s="77"/>
      <c r="BO63" s="77"/>
      <c r="BP63" s="77"/>
      <c r="BQ63" s="77"/>
      <c r="BR63" s="77"/>
      <c r="BS63" s="77"/>
      <c r="BT63" s="77"/>
      <c r="BU63" s="77"/>
      <c r="BV63" s="77"/>
      <c r="BW63" s="77"/>
      <c r="BX63" s="77"/>
      <c r="BY63" s="77"/>
      <c r="BZ63" s="7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80" t="s">
        <v>51</v>
      </c>
      <c r="I3" s="81"/>
      <c r="J3" s="81"/>
      <c r="K3" s="81"/>
      <c r="L3" s="81"/>
      <c r="M3" s="81"/>
      <c r="N3" s="81"/>
      <c r="O3" s="81"/>
      <c r="P3" s="81"/>
      <c r="Q3" s="81"/>
      <c r="R3" s="81"/>
      <c r="S3" s="81"/>
      <c r="T3" s="81"/>
      <c r="U3" s="81"/>
      <c r="V3" s="81"/>
      <c r="W3" s="82"/>
      <c r="X3" s="86" t="s">
        <v>52</v>
      </c>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t="s">
        <v>53</v>
      </c>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row>
    <row r="4" spans="1:144">
      <c r="A4" s="26" t="s">
        <v>54</v>
      </c>
      <c r="B4" s="28"/>
      <c r="C4" s="28"/>
      <c r="D4" s="28"/>
      <c r="E4" s="28"/>
      <c r="F4" s="28"/>
      <c r="G4" s="28"/>
      <c r="H4" s="83"/>
      <c r="I4" s="84"/>
      <c r="J4" s="84"/>
      <c r="K4" s="84"/>
      <c r="L4" s="84"/>
      <c r="M4" s="84"/>
      <c r="N4" s="84"/>
      <c r="O4" s="84"/>
      <c r="P4" s="84"/>
      <c r="Q4" s="84"/>
      <c r="R4" s="84"/>
      <c r="S4" s="84"/>
      <c r="T4" s="84"/>
      <c r="U4" s="84"/>
      <c r="V4" s="84"/>
      <c r="W4" s="85"/>
      <c r="X4" s="79" t="s">
        <v>55</v>
      </c>
      <c r="Y4" s="79"/>
      <c r="Z4" s="79"/>
      <c r="AA4" s="79"/>
      <c r="AB4" s="79"/>
      <c r="AC4" s="79"/>
      <c r="AD4" s="79"/>
      <c r="AE4" s="79"/>
      <c r="AF4" s="79"/>
      <c r="AG4" s="79"/>
      <c r="AH4" s="79"/>
      <c r="AI4" s="79" t="s">
        <v>56</v>
      </c>
      <c r="AJ4" s="79"/>
      <c r="AK4" s="79"/>
      <c r="AL4" s="79"/>
      <c r="AM4" s="79"/>
      <c r="AN4" s="79"/>
      <c r="AO4" s="79"/>
      <c r="AP4" s="79"/>
      <c r="AQ4" s="79"/>
      <c r="AR4" s="79"/>
      <c r="AS4" s="79"/>
      <c r="AT4" s="79" t="s">
        <v>57</v>
      </c>
      <c r="AU4" s="79"/>
      <c r="AV4" s="79"/>
      <c r="AW4" s="79"/>
      <c r="AX4" s="79"/>
      <c r="AY4" s="79"/>
      <c r="AZ4" s="79"/>
      <c r="BA4" s="79"/>
      <c r="BB4" s="79"/>
      <c r="BC4" s="79"/>
      <c r="BD4" s="79"/>
      <c r="BE4" s="79" t="s">
        <v>58</v>
      </c>
      <c r="BF4" s="79"/>
      <c r="BG4" s="79"/>
      <c r="BH4" s="79"/>
      <c r="BI4" s="79"/>
      <c r="BJ4" s="79"/>
      <c r="BK4" s="79"/>
      <c r="BL4" s="79"/>
      <c r="BM4" s="79"/>
      <c r="BN4" s="79"/>
      <c r="BO4" s="79"/>
      <c r="BP4" s="79" t="s">
        <v>59</v>
      </c>
      <c r="BQ4" s="79"/>
      <c r="BR4" s="79"/>
      <c r="BS4" s="79"/>
      <c r="BT4" s="79"/>
      <c r="BU4" s="79"/>
      <c r="BV4" s="79"/>
      <c r="BW4" s="79"/>
      <c r="BX4" s="79"/>
      <c r="BY4" s="79"/>
      <c r="BZ4" s="79"/>
      <c r="CA4" s="79" t="s">
        <v>60</v>
      </c>
      <c r="CB4" s="79"/>
      <c r="CC4" s="79"/>
      <c r="CD4" s="79"/>
      <c r="CE4" s="79"/>
      <c r="CF4" s="79"/>
      <c r="CG4" s="79"/>
      <c r="CH4" s="79"/>
      <c r="CI4" s="79"/>
      <c r="CJ4" s="79"/>
      <c r="CK4" s="79"/>
      <c r="CL4" s="79" t="s">
        <v>61</v>
      </c>
      <c r="CM4" s="79"/>
      <c r="CN4" s="79"/>
      <c r="CO4" s="79"/>
      <c r="CP4" s="79"/>
      <c r="CQ4" s="79"/>
      <c r="CR4" s="79"/>
      <c r="CS4" s="79"/>
      <c r="CT4" s="79"/>
      <c r="CU4" s="79"/>
      <c r="CV4" s="79"/>
      <c r="CW4" s="79" t="s">
        <v>62</v>
      </c>
      <c r="CX4" s="79"/>
      <c r="CY4" s="79"/>
      <c r="CZ4" s="79"/>
      <c r="DA4" s="79"/>
      <c r="DB4" s="79"/>
      <c r="DC4" s="79"/>
      <c r="DD4" s="79"/>
      <c r="DE4" s="79"/>
      <c r="DF4" s="79"/>
      <c r="DG4" s="79"/>
      <c r="DH4" s="79" t="s">
        <v>63</v>
      </c>
      <c r="DI4" s="79"/>
      <c r="DJ4" s="79"/>
      <c r="DK4" s="79"/>
      <c r="DL4" s="79"/>
      <c r="DM4" s="79"/>
      <c r="DN4" s="79"/>
      <c r="DO4" s="79"/>
      <c r="DP4" s="79"/>
      <c r="DQ4" s="79"/>
      <c r="DR4" s="79"/>
      <c r="DS4" s="79" t="s">
        <v>64</v>
      </c>
      <c r="DT4" s="79"/>
      <c r="DU4" s="79"/>
      <c r="DV4" s="79"/>
      <c r="DW4" s="79"/>
      <c r="DX4" s="79"/>
      <c r="DY4" s="79"/>
      <c r="DZ4" s="79"/>
      <c r="EA4" s="79"/>
      <c r="EB4" s="79"/>
      <c r="EC4" s="79"/>
      <c r="ED4" s="79" t="s">
        <v>65</v>
      </c>
      <c r="EE4" s="79"/>
      <c r="EF4" s="79"/>
      <c r="EG4" s="79"/>
      <c r="EH4" s="79"/>
      <c r="EI4" s="79"/>
      <c r="EJ4" s="79"/>
      <c r="EK4" s="79"/>
      <c r="EL4" s="79"/>
      <c r="EM4" s="79"/>
      <c r="EN4" s="79"/>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312037</v>
      </c>
      <c r="D6" s="31">
        <f t="shared" si="3"/>
        <v>47</v>
      </c>
      <c r="E6" s="31">
        <f t="shared" si="3"/>
        <v>17</v>
      </c>
      <c r="F6" s="31">
        <f t="shared" si="3"/>
        <v>7</v>
      </c>
      <c r="G6" s="31">
        <f t="shared" si="3"/>
        <v>0</v>
      </c>
      <c r="H6" s="31" t="str">
        <f t="shared" si="3"/>
        <v>鳥取県　倉吉市</v>
      </c>
      <c r="I6" s="31" t="str">
        <f t="shared" si="3"/>
        <v>法非適用</v>
      </c>
      <c r="J6" s="31" t="str">
        <f t="shared" si="3"/>
        <v>下水道事業</v>
      </c>
      <c r="K6" s="31" t="str">
        <f t="shared" si="3"/>
        <v>林業集落排水</v>
      </c>
      <c r="L6" s="31" t="str">
        <f t="shared" si="3"/>
        <v>G2</v>
      </c>
      <c r="M6" s="32" t="str">
        <f t="shared" si="3"/>
        <v>-</v>
      </c>
      <c r="N6" s="32" t="str">
        <f t="shared" si="3"/>
        <v>該当数値なし</v>
      </c>
      <c r="O6" s="32">
        <f t="shared" si="3"/>
        <v>0.05</v>
      </c>
      <c r="P6" s="32">
        <f t="shared" si="3"/>
        <v>100</v>
      </c>
      <c r="Q6" s="32">
        <f t="shared" si="3"/>
        <v>3164</v>
      </c>
      <c r="R6" s="32">
        <f t="shared" si="3"/>
        <v>49277</v>
      </c>
      <c r="S6" s="32">
        <f t="shared" si="3"/>
        <v>272.06</v>
      </c>
      <c r="T6" s="32">
        <f t="shared" si="3"/>
        <v>181.13</v>
      </c>
      <c r="U6" s="32">
        <f t="shared" si="3"/>
        <v>25</v>
      </c>
      <c r="V6" s="32">
        <f t="shared" si="3"/>
        <v>0.01</v>
      </c>
      <c r="W6" s="32">
        <f t="shared" si="3"/>
        <v>2500</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1876.89</v>
      </c>
      <c r="BK6" s="33">
        <f t="shared" si="7"/>
        <v>1775.02</v>
      </c>
      <c r="BL6" s="33">
        <f t="shared" si="7"/>
        <v>1844.55</v>
      </c>
      <c r="BM6" s="33">
        <f t="shared" si="7"/>
        <v>1364.98</v>
      </c>
      <c r="BN6" s="33">
        <f t="shared" si="7"/>
        <v>1239.21</v>
      </c>
      <c r="BO6" s="32" t="str">
        <f>IF(BO7="","",IF(BO7="-","【-】","【"&amp;SUBSTITUTE(TEXT(BO7,"#,##0.00"),"-","△")&amp;"】"))</f>
        <v>【1,201.71】</v>
      </c>
      <c r="BP6" s="33">
        <f>IF(BP7="",NA(),BP7)</f>
        <v>41.69</v>
      </c>
      <c r="BQ6" s="33">
        <f t="shared" ref="BQ6:BY6" si="8">IF(BQ7="",NA(),BQ7)</f>
        <v>34.729999999999997</v>
      </c>
      <c r="BR6" s="33">
        <f t="shared" si="8"/>
        <v>52.9</v>
      </c>
      <c r="BS6" s="33">
        <f t="shared" si="8"/>
        <v>29.57</v>
      </c>
      <c r="BT6" s="33">
        <f t="shared" si="8"/>
        <v>37.58</v>
      </c>
      <c r="BU6" s="33">
        <f t="shared" si="8"/>
        <v>26.66</v>
      </c>
      <c r="BV6" s="33">
        <f t="shared" si="8"/>
        <v>24.18</v>
      </c>
      <c r="BW6" s="33">
        <f t="shared" si="8"/>
        <v>22.93</v>
      </c>
      <c r="BX6" s="33">
        <f t="shared" si="8"/>
        <v>24.22</v>
      </c>
      <c r="BY6" s="33">
        <f t="shared" si="8"/>
        <v>38.14</v>
      </c>
      <c r="BZ6" s="32" t="str">
        <f>IF(BZ7="","",IF(BZ7="-","【-】","【"&amp;SUBSTITUTE(TEXT(BZ7,"#,##0.00"),"-","△")&amp;"】"))</f>
        <v>【27.50】</v>
      </c>
      <c r="CA6" s="33">
        <f>IF(CA7="",NA(),CA7)</f>
        <v>387.88</v>
      </c>
      <c r="CB6" s="33">
        <f t="shared" ref="CB6:CJ6" si="9">IF(CB7="",NA(),CB7)</f>
        <v>416.15</v>
      </c>
      <c r="CC6" s="33">
        <f t="shared" si="9"/>
        <v>378.79</v>
      </c>
      <c r="CD6" s="33">
        <f t="shared" si="9"/>
        <v>591.07000000000005</v>
      </c>
      <c r="CE6" s="33">
        <f t="shared" si="9"/>
        <v>476.94</v>
      </c>
      <c r="CF6" s="33">
        <f t="shared" si="9"/>
        <v>621.88</v>
      </c>
      <c r="CG6" s="33">
        <f t="shared" si="9"/>
        <v>688.75</v>
      </c>
      <c r="CH6" s="33">
        <f t="shared" si="9"/>
        <v>690.86</v>
      </c>
      <c r="CI6" s="33">
        <f t="shared" si="9"/>
        <v>634.67999999999995</v>
      </c>
      <c r="CJ6" s="33">
        <f t="shared" si="9"/>
        <v>471.79</v>
      </c>
      <c r="CK6" s="32" t="str">
        <f>IF(CK7="","",IF(CK7="-","【-】","【"&amp;SUBSTITUTE(TEXT(CK7,"#,##0.00"),"-","△")&amp;"】"))</f>
        <v>【638.17】</v>
      </c>
      <c r="CL6" s="32">
        <f>IF(CL7="",NA(),CL7)</f>
        <v>0</v>
      </c>
      <c r="CM6" s="32">
        <f t="shared" ref="CM6:CU6" si="10">IF(CM7="",NA(),CM7)</f>
        <v>0</v>
      </c>
      <c r="CN6" s="32">
        <f t="shared" si="10"/>
        <v>0</v>
      </c>
      <c r="CO6" s="32">
        <f t="shared" si="10"/>
        <v>0</v>
      </c>
      <c r="CP6" s="32">
        <f t="shared" si="10"/>
        <v>0</v>
      </c>
      <c r="CQ6" s="33">
        <f t="shared" si="10"/>
        <v>41.86</v>
      </c>
      <c r="CR6" s="33">
        <f t="shared" si="10"/>
        <v>44.28</v>
      </c>
      <c r="CS6" s="33">
        <f t="shared" si="10"/>
        <v>47.83</v>
      </c>
      <c r="CT6" s="33">
        <f t="shared" si="10"/>
        <v>43.91</v>
      </c>
      <c r="CU6" s="33">
        <f t="shared" si="10"/>
        <v>56.52</v>
      </c>
      <c r="CV6" s="32" t="str">
        <f>IF(CV7="","",IF(CV7="-","【-】","【"&amp;SUBSTITUTE(TEXT(CV7,"#,##0.00"),"-","△")&amp;"】"))</f>
        <v>【49.13】</v>
      </c>
      <c r="CW6" s="33">
        <f>IF(CW7="",NA(),CW7)</f>
        <v>100</v>
      </c>
      <c r="CX6" s="33">
        <f t="shared" ref="CX6:DF6" si="11">IF(CX7="",NA(),CX7)</f>
        <v>100</v>
      </c>
      <c r="CY6" s="33">
        <f t="shared" si="11"/>
        <v>100</v>
      </c>
      <c r="CZ6" s="33">
        <f t="shared" si="11"/>
        <v>100</v>
      </c>
      <c r="DA6" s="33">
        <f t="shared" si="11"/>
        <v>96</v>
      </c>
      <c r="DB6" s="33">
        <f t="shared" si="11"/>
        <v>84.45</v>
      </c>
      <c r="DC6" s="33">
        <f t="shared" si="11"/>
        <v>84.31</v>
      </c>
      <c r="DD6" s="33">
        <f t="shared" si="11"/>
        <v>84.46</v>
      </c>
      <c r="DE6" s="33">
        <f t="shared" si="11"/>
        <v>86.66</v>
      </c>
      <c r="DF6" s="33">
        <f t="shared" si="11"/>
        <v>91.27</v>
      </c>
      <c r="DG6" s="32" t="str">
        <f>IF(DG7="","",IF(DG7="-","【-】","【"&amp;SUBSTITUTE(TEXT(DG7,"#,##0.00"),"-","△")&amp;"】"))</f>
        <v>【89.54】</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2014</v>
      </c>
      <c r="C7" s="35">
        <v>312037</v>
      </c>
      <c r="D7" s="35">
        <v>47</v>
      </c>
      <c r="E7" s="35">
        <v>17</v>
      </c>
      <c r="F7" s="35">
        <v>7</v>
      </c>
      <c r="G7" s="35">
        <v>0</v>
      </c>
      <c r="H7" s="35" t="s">
        <v>96</v>
      </c>
      <c r="I7" s="35" t="s">
        <v>97</v>
      </c>
      <c r="J7" s="35" t="s">
        <v>98</v>
      </c>
      <c r="K7" s="35" t="s">
        <v>99</v>
      </c>
      <c r="L7" s="35" t="s">
        <v>100</v>
      </c>
      <c r="M7" s="36" t="s">
        <v>101</v>
      </c>
      <c r="N7" s="36" t="s">
        <v>102</v>
      </c>
      <c r="O7" s="36">
        <v>0.05</v>
      </c>
      <c r="P7" s="36">
        <v>100</v>
      </c>
      <c r="Q7" s="36">
        <v>3164</v>
      </c>
      <c r="R7" s="36">
        <v>49277</v>
      </c>
      <c r="S7" s="36">
        <v>272.06</v>
      </c>
      <c r="T7" s="36">
        <v>181.13</v>
      </c>
      <c r="U7" s="36">
        <v>25</v>
      </c>
      <c r="V7" s="36">
        <v>0.01</v>
      </c>
      <c r="W7" s="36">
        <v>2500</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1876.89</v>
      </c>
      <c r="BK7" s="36">
        <v>1775.02</v>
      </c>
      <c r="BL7" s="36">
        <v>1844.55</v>
      </c>
      <c r="BM7" s="36">
        <v>1364.98</v>
      </c>
      <c r="BN7" s="36">
        <v>1239.21</v>
      </c>
      <c r="BO7" s="36">
        <v>1201.71</v>
      </c>
      <c r="BP7" s="36">
        <v>41.69</v>
      </c>
      <c r="BQ7" s="36">
        <v>34.729999999999997</v>
      </c>
      <c r="BR7" s="36">
        <v>52.9</v>
      </c>
      <c r="BS7" s="36">
        <v>29.57</v>
      </c>
      <c r="BT7" s="36">
        <v>37.58</v>
      </c>
      <c r="BU7" s="36">
        <v>26.66</v>
      </c>
      <c r="BV7" s="36">
        <v>24.18</v>
      </c>
      <c r="BW7" s="36">
        <v>22.93</v>
      </c>
      <c r="BX7" s="36">
        <v>24.22</v>
      </c>
      <c r="BY7" s="36">
        <v>38.14</v>
      </c>
      <c r="BZ7" s="36">
        <v>27.5</v>
      </c>
      <c r="CA7" s="36">
        <v>387.88</v>
      </c>
      <c r="CB7" s="36">
        <v>416.15</v>
      </c>
      <c r="CC7" s="36">
        <v>378.79</v>
      </c>
      <c r="CD7" s="36">
        <v>591.07000000000005</v>
      </c>
      <c r="CE7" s="36">
        <v>476.94</v>
      </c>
      <c r="CF7" s="36">
        <v>621.88</v>
      </c>
      <c r="CG7" s="36">
        <v>688.75</v>
      </c>
      <c r="CH7" s="36">
        <v>690.86</v>
      </c>
      <c r="CI7" s="36">
        <v>634.67999999999995</v>
      </c>
      <c r="CJ7" s="36">
        <v>471.79</v>
      </c>
      <c r="CK7" s="36">
        <v>638.16999999999996</v>
      </c>
      <c r="CL7" s="36">
        <v>0</v>
      </c>
      <c r="CM7" s="36">
        <v>0</v>
      </c>
      <c r="CN7" s="36">
        <v>0</v>
      </c>
      <c r="CO7" s="36">
        <v>0</v>
      </c>
      <c r="CP7" s="36">
        <v>0</v>
      </c>
      <c r="CQ7" s="36">
        <v>41.86</v>
      </c>
      <c r="CR7" s="36">
        <v>44.28</v>
      </c>
      <c r="CS7" s="36">
        <v>47.83</v>
      </c>
      <c r="CT7" s="36">
        <v>43.91</v>
      </c>
      <c r="CU7" s="36">
        <v>56.52</v>
      </c>
      <c r="CV7" s="36">
        <v>49.13</v>
      </c>
      <c r="CW7" s="36">
        <v>100</v>
      </c>
      <c r="CX7" s="36">
        <v>100</v>
      </c>
      <c r="CY7" s="36">
        <v>100</v>
      </c>
      <c r="CZ7" s="36">
        <v>100</v>
      </c>
      <c r="DA7" s="36">
        <v>96</v>
      </c>
      <c r="DB7" s="36">
        <v>84.45</v>
      </c>
      <c r="DC7" s="36">
        <v>84.31</v>
      </c>
      <c r="DD7" s="36">
        <v>84.46</v>
      </c>
      <c r="DE7" s="36">
        <v>86.66</v>
      </c>
      <c r="DF7" s="36">
        <v>91.27</v>
      </c>
      <c r="DG7" s="36">
        <v>89.54</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dcterms:created xsi:type="dcterms:W3CDTF">2016-02-03T09:22:12Z</dcterms:created>
  <dcterms:modified xsi:type="dcterms:W3CDTF">2016-02-24T02:36:50Z</dcterms:modified>
  <cp:category/>
</cp:coreProperties>
</file>