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waharay\Desktop\"/>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<sst xmlns="http://schemas.openxmlformats.org/spreadsheetml/2006/main" count="226" uniqueCount="111">
  <si>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</si>
  <si>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</si>
  <si>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</si>
  <si>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</si>
  <si>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</si>
  <si>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</si>
  <si>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</si>
  <si>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</si>
  <si>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</si>
  <si>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</si>
  <si>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</si>
  <si>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</si>
  <si>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</si>
  <si>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</si>
  <si>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</si>
  <si>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</si>
  <si>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</si>
  <si>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</si>
  <si>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</si>
  <si>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</si>
  <si>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</si>
  <si>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</si>
  <si>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</si>
  <si>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</si>
  <si>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</si>
  <si>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</si>
  <si>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</si>
  <si>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</si>
  <si>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</si>
  <si>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</si>
  <si>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</si>
  <si>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</si>
  <si>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</si>
  <si>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</si>
  <si>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</si>
  <si>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</si>
  <si>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</si>
  <si>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</si>
  <si>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</si>
  <si>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</si>
  <si>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</si>
  <si>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</si>
  <si>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</si>
  <si>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</si>
  <si>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</si>
  <si>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</si>
  <si>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</si>
  <si>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</si>
  <si>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</si>
  <si>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</si>
  <si>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</si>
  <si>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</si>
  <si>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</si>
  <si>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</si>
  <si>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</si>
  <si>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</si>
  <si>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</si>
  <si>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</si>
  <si>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</si>
  <si>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</si>
  <si>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</si>
  <si>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</si>
  <si>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</si>
  <si>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</si>
  <si>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</si>
  <si>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</si>
  <si>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</si>
  <si>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</si>
  <si>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</si>
  <si>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</si>
  <si>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</si>
  <si>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</si>
  <si>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</si>
  <si>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</si>
  <si>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</si>
  <si>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</si>
  <si>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</si>
  <si>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</si>
  <si>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</si>
  <si>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</si>
  <si>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</si>
  <si>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</si>
  <si>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</si>
  <si>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</si>
  <si>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</si>
  <si>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</si>
  <si>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</si>
  <si>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</si>
  <si>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</si>
  <si>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</si>
  <si>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</si>
  <si>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</si>
  <si>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</si>
  <si>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</si>
  <si>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</si>
  <si>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</si>
  <si>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</si>
  <si>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</si>
  <si>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</si>
  <si>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</si>
  <si>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</si>
  <si>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</si>
  <si>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</si>
  <si>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</si>
  <si>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</si>
  <si>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</si>
  <si>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</si>
  <si>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</si>
  <si>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【企業債】
基本的に下水道本管整備は終了しているため、新規布設のための大規模な借入は予定していない。そのため、元利償還金は低減していく見込みである。
【水洗化率・収益的収支比率】
下水道未接続世帯の多くは高齢者単独世帯であり、また下水道本管整備は終了しているため、今後の新規利用者数の増は見込めない。
新規利用者の増が見込めない状況での人口減が続くため、水洗化率及び有収水量の減に伴う使用料収入の減は避けられない状況にある。
【汚水処理原価・経費回収】
汚水処理原価を構成する費用のうち、起債元利償還額は低減を見込むが、汚水維持管理費は修繕費や光熱水費などの必要経費であり、大幅な削減は困難な状況である。
引続き、コスト意識を持った経営を行うことは大前提ではあるが、汚水処理費用の大幅な低減は困難である。
今後、人口減に伴う使用料収入の減が見込まれるため、現状の経費回収率を維持することは困難となる。
</t>
    <rPh sb="13" eb="15">
      <t>ホンカン</t>
    </rPh>
    <rPh sb="15" eb="17">
      <t>セイビ</t>
    </rPh>
    <rPh sb="18" eb="20">
      <t>シュウリョウ</t>
    </rPh>
    <rPh sb="27" eb="29">
      <t>シンキ</t>
    </rPh>
    <rPh sb="29" eb="31">
      <t>フセツ</t>
    </rPh>
    <rPh sb="35" eb="38">
      <t>ダイキボ</t>
    </rPh>
    <rPh sb="39" eb="41">
      <t>カリイレ</t>
    </rPh>
    <rPh sb="42" eb="44">
      <t>ヨテイ</t>
    </rPh>
    <rPh sb="61" eb="63">
      <t>テイゲン</t>
    </rPh>
    <rPh sb="67" eb="69">
      <t>ミコ</t>
    </rPh>
    <rPh sb="91" eb="94">
      <t>ゲスイドウ</t>
    </rPh>
    <rPh sb="94" eb="97">
      <t>ミセツゾク</t>
    </rPh>
    <rPh sb="97" eb="99">
      <t>セタイ</t>
    </rPh>
    <rPh sb="100" eb="101">
      <t>オオ</t>
    </rPh>
    <rPh sb="103" eb="106">
      <t>コウレイシャ</t>
    </rPh>
    <rPh sb="106" eb="108">
      <t>タンドク</t>
    </rPh>
    <rPh sb="108" eb="110">
      <t>セタイ</t>
    </rPh>
    <rPh sb="116" eb="119">
      <t>ゲスイドウ</t>
    </rPh>
    <rPh sb="119" eb="121">
      <t>ホンカン</t>
    </rPh>
    <rPh sb="121" eb="123">
      <t>セイビ</t>
    </rPh>
    <rPh sb="124" eb="126">
      <t>シュウリョウ</t>
    </rPh>
    <rPh sb="152" eb="154">
      <t>シンキ</t>
    </rPh>
    <rPh sb="154" eb="157">
      <t>リヨウシャ</t>
    </rPh>
    <rPh sb="158" eb="159">
      <t>ゾウ</t>
    </rPh>
    <rPh sb="160" eb="162">
      <t>ミコ</t>
    </rPh>
    <rPh sb="165" eb="167">
      <t>ジョウキョウ</t>
    </rPh>
    <rPh sb="169" eb="171">
      <t>ジンコウ</t>
    </rPh>
    <rPh sb="171" eb="172">
      <t>ゲン</t>
    </rPh>
    <rPh sb="173" eb="174">
      <t>ツヅ</t>
    </rPh>
    <rPh sb="178" eb="181">
      <t>スイセンカ</t>
    </rPh>
    <rPh sb="181" eb="182">
      <t>リツ</t>
    </rPh>
    <rPh sb="182" eb="183">
      <t>オヨ</t>
    </rPh>
    <rPh sb="184" eb="186">
      <t>ユウシュウ</t>
    </rPh>
    <rPh sb="186" eb="188">
      <t>スイリョウ</t>
    </rPh>
    <rPh sb="189" eb="190">
      <t>ゲン</t>
    </rPh>
    <rPh sb="191" eb="192">
      <t>トモナ</t>
    </rPh>
    <rPh sb="193" eb="196">
      <t>シヨウリョウ</t>
    </rPh>
    <rPh sb="196" eb="198">
      <t>シュウニュウ</t>
    </rPh>
    <rPh sb="199" eb="200">
      <t>ゲン</t>
    </rPh>
    <rPh sb="201" eb="202">
      <t>サ</t>
    </rPh>
    <rPh sb="207" eb="209">
      <t>ジョウキョウ</t>
    </rPh>
    <rPh sb="216" eb="218">
      <t>オスイ</t>
    </rPh>
    <rPh sb="218" eb="220">
      <t>ショリ</t>
    </rPh>
    <rPh sb="220" eb="222">
      <t>ゲンカ</t>
    </rPh>
    <rPh sb="223" eb="225">
      <t>ケイヒ</t>
    </rPh>
    <rPh sb="225" eb="227">
      <t>カイシュウ</t>
    </rPh>
    <rPh sb="229" eb="231">
      <t>オスイ</t>
    </rPh>
    <rPh sb="231" eb="233">
      <t>ショリ</t>
    </rPh>
    <rPh sb="233" eb="235">
      <t>ゲンカ</t>
    </rPh>
    <rPh sb="236" eb="238">
      <t>コウセイ</t>
    </rPh>
    <rPh sb="240" eb="242">
      <t>ヒヨウ</t>
    </rPh>
    <rPh sb="246" eb="248">
      <t>キサイ</t>
    </rPh>
    <rPh sb="248" eb="250">
      <t>ガンリ</t>
    </rPh>
    <rPh sb="250" eb="252">
      <t>ショウカン</t>
    </rPh>
    <rPh sb="252" eb="253">
      <t>ガク</t>
    </rPh>
    <rPh sb="254" eb="256">
      <t>テイゲン</t>
    </rPh>
    <rPh sb="257" eb="259">
      <t>ミコ</t>
    </rPh>
    <rPh sb="305" eb="307">
      <t>ヒキツヅ</t>
    </rPh>
    <rPh sb="321" eb="322">
      <t>オコナ</t>
    </rPh>
    <rPh sb="326" eb="329">
      <t>ダイゼンテイ</t>
    </rPh>
    <rPh sb="342" eb="344">
      <t>オオハバ</t>
    </rPh>
    <rPh sb="345" eb="347">
      <t>テイゲン</t>
    </rPh>
    <rPh sb="348" eb="350">
      <t>コンナン</t>
    </rPh>
    <rPh sb="355" eb="357">
      <t>コンゴ</t>
    </rPh>
    <rPh sb="358" eb="361">
      <t>ジンコウゲン</t>
    </rPh>
    <rPh sb="362" eb="363">
      <t>トモナ</t>
    </rPh>
    <rPh sb="364" eb="367">
      <t>シヨウリョウ</t>
    </rPh>
    <rPh sb="367" eb="369">
      <t>シュウニュウ</t>
    </rPh>
    <rPh sb="370" eb="371">
      <t>ゲン</t>
    </rPh>
    <rPh sb="372" eb="374">
      <t>ミコ</t>
    </rPh>
    <rPh sb="380" eb="382">
      <t>ゲンジョウ</t>
    </rPh>
    <rPh sb="383" eb="385">
      <t>ケイヒ</t>
    </rPh>
    <rPh sb="385" eb="387">
      <t>カイシュウ</t>
    </rPh>
    <rPh sb="387" eb="388">
      <t>リツ</t>
    </rPh>
    <rPh sb="389" eb="391">
      <t>イジ</t>
    </rPh>
    <rPh sb="396" eb="398">
      <t>コンナン</t>
    </rPh>
    <phoneticPr fontId="4"/>
  </si>
  <si>
    <t>現在までも、管渠破損の際には細かな補修で対応してきたが、公共下水道同様、昭和後半に整備を開始したため、管渠の耐用年数が間もなく経過する。
管渠更新は順次行っていくこととなるが、事業実施にあたっては、緊急性・必要性及び公共下水道の更新計画との調整も併せて検討を行う。</t>
    <rPh sb="0" eb="2">
      <t>ゲンザイ</t>
    </rPh>
    <rPh sb="6" eb="8">
      <t>カンキョ</t>
    </rPh>
    <rPh sb="8" eb="10">
      <t>ハソン</t>
    </rPh>
    <rPh sb="11" eb="12">
      <t>サイ</t>
    </rPh>
    <rPh sb="14" eb="15">
      <t>コマ</t>
    </rPh>
    <rPh sb="17" eb="19">
      <t>ホシュウ</t>
    </rPh>
    <rPh sb="20" eb="22">
      <t>タイオウ</t>
    </rPh>
    <rPh sb="28" eb="30">
      <t>コウキョウ</t>
    </rPh>
    <rPh sb="30" eb="33">
      <t>ゲスイドウ</t>
    </rPh>
    <rPh sb="33" eb="35">
      <t>ドウヨウ</t>
    </rPh>
    <rPh sb="36" eb="38">
      <t>ショウワ</t>
    </rPh>
    <rPh sb="38" eb="40">
      <t>コウハン</t>
    </rPh>
    <rPh sb="41" eb="43">
      <t>セイビ</t>
    </rPh>
    <rPh sb="44" eb="46">
      <t>カイシ</t>
    </rPh>
    <rPh sb="51" eb="53">
      <t>カンキョ</t>
    </rPh>
    <rPh sb="54" eb="56">
      <t>タイヨウ</t>
    </rPh>
    <rPh sb="56" eb="58">
      <t>ネンスウ</t>
    </rPh>
    <rPh sb="59" eb="60">
      <t>マ</t>
    </rPh>
    <rPh sb="63" eb="65">
      <t>ケイカ</t>
    </rPh>
    <rPh sb="69" eb="71">
      <t>カンキョ</t>
    </rPh>
    <rPh sb="76" eb="77">
      <t>オコナ</t>
    </rPh>
    <rPh sb="88" eb="90">
      <t>ジギョウ</t>
    </rPh>
    <rPh sb="90" eb="92">
      <t>ジッシ</t>
    </rPh>
    <rPh sb="99" eb="102">
      <t>キンキュウセイ</t>
    </rPh>
    <rPh sb="103" eb="105">
      <t>ヒツヨウ</t>
    </rPh>
    <rPh sb="105" eb="106">
      <t>セイ</t>
    </rPh>
    <rPh sb="106" eb="107">
      <t>オヨ</t>
    </rPh>
    <rPh sb="108" eb="110">
      <t>コウキョウ</t>
    </rPh>
    <rPh sb="110" eb="113">
      <t>ゲスイドウ</t>
    </rPh>
    <rPh sb="114" eb="116">
      <t>コウシン</t>
    </rPh>
    <rPh sb="116" eb="118">
      <t>ケイカク</t>
    </rPh>
    <rPh sb="120" eb="122">
      <t>チョウセイ</t>
    </rPh>
    <rPh sb="123" eb="124">
      <t>アワ</t>
    </rPh>
    <rPh sb="126" eb="128">
      <t>ケントウ</t>
    </rPh>
    <rPh sb="129" eb="130">
      <t>オコナ</t>
    </rPh>
    <phoneticPr fontId="4"/>
  </si>
  <si>
    <t>下水道使用料の減は避けられない状況であるため、収益的収支比率・経費回収率を維持するのは困難である。
また、昭和の後半に整備した管渠の耐用年数が１０年後には到来する。事業の必要性、緊急性の検討と併せて更新事業財源確保策としての使用料の検討も必要である。
なお、当市の４下水道事業（公共、特環、農集、林集）は料金形態が統一されているため、料金の改定にあたっては総合的に判断する必要がある。</t>
    <rPh sb="0" eb="3">
      <t>ゲスイドウ</t>
    </rPh>
    <rPh sb="53" eb="55">
      <t>ショウワ</t>
    </rPh>
    <rPh sb="56" eb="58">
      <t>コウハン</t>
    </rPh>
    <rPh sb="59" eb="61">
      <t>セイビ</t>
    </rPh>
    <rPh sb="73" eb="74">
      <t>ネン</t>
    </rPh>
    <rPh sb="74" eb="75">
      <t>ゴ</t>
    </rPh>
    <rPh sb="77" eb="79">
      <t>トウライ</t>
    </rPh>
    <rPh sb="82" eb="84">
      <t>ジギョウ</t>
    </rPh>
    <rPh sb="85" eb="88">
      <t>ヒツヨウセイ</t>
    </rPh>
    <rPh sb="89" eb="92">
      <t>キンキュウセイ</t>
    </rPh>
    <rPh sb="93" eb="95">
      <t>ケントウ</t>
    </rPh>
    <rPh sb="96" eb="97">
      <t>アワ</t>
    </rPh>
    <rPh sb="99" eb="101">
      <t>コウシン</t>
    </rPh>
    <rPh sb="101" eb="103">
      <t>ジギョウ</t>
    </rPh>
    <rPh sb="103" eb="105">
      <t>ザイゲン</t>
    </rPh>
    <rPh sb="105" eb="107">
      <t>カクホ</t>
    </rPh>
    <rPh sb="107" eb="108">
      <t>サク</t>
    </rPh>
    <rPh sb="112" eb="115">
      <t>シヨウリョウ</t>
    </rPh>
    <rPh sb="116" eb="118">
      <t>ケントウ</t>
    </rPh>
    <rPh sb="119" eb="1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</si>
</sst>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314288"/>
        <c:axId val="23831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38314288"/>
        <c:axId val="238314680"/>
      </c:lineChart>
      <c:dateAx>
        <c:axId val="238314288"/>
        <c:scaling>
          <c:orientation val="minMax"/>
        </c:scaling>
        <c:delete val="1"/>
        <c:axPos val="b"/>
        <c:numFmt formatCode="ge" sourceLinked="1"/>
        <c:majorTickMark val="none"/>
        <c:minorTickMark val="none"/>
        <c:tickLblPos val="none"/>
        <c:crossAx val="238314680"/>
        <c:crosses val="autoZero"/>
        <c:auto val="1"/>
        <c:lblOffset val="100"/>
        <c:baseTimeUnit val="years"/>
      </c:dateAx>
      <c:valAx>
        <c:axId val="23831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31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4113720"/>
        <c:axId val="2841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84113720"/>
        <c:axId val="284114112"/>
      </c:lineChart>
      <c:dateAx>
        <c:axId val="284113720"/>
        <c:scaling>
          <c:orientation val="minMax"/>
        </c:scaling>
        <c:delete val="1"/>
        <c:axPos val="b"/>
        <c:numFmt formatCode="ge" sourceLinked="1"/>
        <c:majorTickMark val="none"/>
        <c:minorTickMark val="none"/>
        <c:tickLblPos val="none"/>
        <c:crossAx val="284114112"/>
        <c:crosses val="autoZero"/>
        <c:auto val="1"/>
        <c:lblOffset val="100"/>
        <c:baseTimeUnit val="years"/>
      </c:dateAx>
      <c:valAx>
        <c:axId val="2841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1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82.63</c:v>
                </c:pt>
                <c:pt idx="1">
                  <c:v>82.96</c:v>
                </c:pt>
                <c:pt idx="2">
                  <c:v>82.12</c:v>
                </c:pt>
                <c:pt idx="3">
                  <c:v>80.88</c:v>
                </c:pt>
                <c:pt idx="4">
                  <c:v>79.94</c:v>
                </c:pt>
              </c:numCache>
            </c:numRef>
          </c:val>
        </c:ser>
        <c:dLbls>
          <c:showLegendKey val="0"/>
          <c:showVal val="0"/>
          <c:showCatName val="0"/>
          <c:showSerName val="0"/>
          <c:showPercent val="0"/>
          <c:showBubbleSize val="0"/>
        </c:dLbls>
        <c:gapWidth val="150"/>
        <c:axId val="284197392"/>
        <c:axId val="28419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84197392"/>
        <c:axId val="284197784"/>
      </c:lineChart>
      <c:dateAx>
        <c:axId val="284197392"/>
        <c:scaling>
          <c:orientation val="minMax"/>
        </c:scaling>
        <c:delete val="1"/>
        <c:axPos val="b"/>
        <c:numFmt formatCode="ge" sourceLinked="1"/>
        <c:majorTickMark val="none"/>
        <c:minorTickMark val="none"/>
        <c:tickLblPos val="none"/>
        <c:crossAx val="284197784"/>
        <c:crosses val="autoZero"/>
        <c:auto val="1"/>
        <c:lblOffset val="100"/>
        <c:baseTimeUnit val="years"/>
      </c:dateAx>
      <c:valAx>
        <c:axId val="28419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9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64.569999999999993</c:v>
                </c:pt>
                <c:pt idx="1">
                  <c:v>65.72</c:v>
                </c:pt>
                <c:pt idx="2">
                  <c:v>68.53</c:v>
                </c:pt>
                <c:pt idx="3">
                  <c:v>69.41</c:v>
                </c:pt>
                <c:pt idx="4">
                  <c:v>69.14</c:v>
                </c:pt>
              </c:numCache>
            </c:numRef>
          </c:val>
        </c:ser>
        <c:dLbls>
          <c:showLegendKey val="0"/>
          <c:showVal val="0"/>
          <c:showCatName val="0"/>
          <c:showSerName val="0"/>
          <c:showPercent val="0"/>
          <c:showBubbleSize val="0"/>
        </c:dLbls>
        <c:gapWidth val="150"/>
        <c:axId val="239612248"/>
        <c:axId val="2396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612248"/>
        <c:axId val="239612640"/>
      </c:lineChart>
      <c:dateAx>
        <c:axId val="239612248"/>
        <c:scaling>
          <c:orientation val="minMax"/>
        </c:scaling>
        <c:delete val="1"/>
        <c:axPos val="b"/>
        <c:numFmt formatCode="ge" sourceLinked="1"/>
        <c:majorTickMark val="none"/>
        <c:minorTickMark val="none"/>
        <c:tickLblPos val="none"/>
        <c:crossAx val="239612640"/>
        <c:crosses val="autoZero"/>
        <c:auto val="1"/>
        <c:lblOffset val="100"/>
        <c:baseTimeUnit val="years"/>
      </c:dateAx>
      <c:valAx>
        <c:axId val="2396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61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49064"/>
        <c:axId val="24154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49064"/>
        <c:axId val="241549456"/>
      </c:lineChart>
      <c:dateAx>
        <c:axId val="241549064"/>
        <c:scaling>
          <c:orientation val="minMax"/>
        </c:scaling>
        <c:delete val="1"/>
        <c:axPos val="b"/>
        <c:numFmt formatCode="ge" sourceLinked="1"/>
        <c:majorTickMark val="none"/>
        <c:minorTickMark val="none"/>
        <c:tickLblPos val="none"/>
        <c:crossAx val="241549456"/>
        <c:crosses val="autoZero"/>
        <c:auto val="1"/>
        <c:lblOffset val="100"/>
        <c:baseTimeUnit val="years"/>
      </c:dateAx>
      <c:valAx>
        <c:axId val="24154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4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50632"/>
        <c:axId val="24155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50632"/>
        <c:axId val="241551024"/>
      </c:lineChart>
      <c:dateAx>
        <c:axId val="241550632"/>
        <c:scaling>
          <c:orientation val="minMax"/>
        </c:scaling>
        <c:delete val="1"/>
        <c:axPos val="b"/>
        <c:numFmt formatCode="ge" sourceLinked="1"/>
        <c:majorTickMark val="none"/>
        <c:minorTickMark val="none"/>
        <c:tickLblPos val="none"/>
        <c:crossAx val="241551024"/>
        <c:crosses val="autoZero"/>
        <c:auto val="1"/>
        <c:lblOffset val="100"/>
        <c:baseTimeUnit val="years"/>
      </c:dateAx>
      <c:valAx>
        <c:axId val="24155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5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552200"/>
        <c:axId val="24155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552200"/>
        <c:axId val="241552592"/>
      </c:lineChart>
      <c:dateAx>
        <c:axId val="241552200"/>
        <c:scaling>
          <c:orientation val="minMax"/>
        </c:scaling>
        <c:delete val="1"/>
        <c:axPos val="b"/>
        <c:numFmt formatCode="ge" sourceLinked="1"/>
        <c:majorTickMark val="none"/>
        <c:minorTickMark val="none"/>
        <c:tickLblPos val="none"/>
        <c:crossAx val="241552592"/>
        <c:crosses val="autoZero"/>
        <c:auto val="1"/>
        <c:lblOffset val="100"/>
        <c:baseTimeUnit val="years"/>
      </c:dateAx>
      <c:valAx>
        <c:axId val="24155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5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3642368"/>
        <c:axId val="28364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3642368"/>
        <c:axId val="283642760"/>
      </c:lineChart>
      <c:dateAx>
        <c:axId val="283642368"/>
        <c:scaling>
          <c:orientation val="minMax"/>
        </c:scaling>
        <c:delete val="1"/>
        <c:axPos val="b"/>
        <c:numFmt formatCode="ge" sourceLinked="1"/>
        <c:majorTickMark val="none"/>
        <c:minorTickMark val="none"/>
        <c:tickLblPos val="none"/>
        <c:crossAx val="283642760"/>
        <c:crosses val="autoZero"/>
        <c:auto val="1"/>
        <c:lblOffset val="100"/>
        <c:baseTimeUnit val="years"/>
      </c:dateAx>
      <c:valAx>
        <c:axId val="28364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6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1337.15</c:v>
                </c:pt>
                <c:pt idx="1">
                  <c:v>1244.53</c:v>
                </c:pt>
                <c:pt idx="2">
                  <c:v>998.38</c:v>
                </c:pt>
                <c:pt idx="3">
                  <c:v>1022.29</c:v>
                </c:pt>
                <c:pt idx="4">
                  <c:v>1025.45</c:v>
                </c:pt>
              </c:numCache>
            </c:numRef>
          </c:val>
        </c:ser>
        <c:dLbls>
          <c:showLegendKey val="0"/>
          <c:showVal val="0"/>
          <c:showCatName val="0"/>
          <c:showSerName val="0"/>
          <c:showPercent val="0"/>
          <c:showBubbleSize val="0"/>
        </c:dLbls>
        <c:gapWidth val="150"/>
        <c:axId val="283643936"/>
        <c:axId val="28364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83643936"/>
        <c:axId val="283644328"/>
      </c:lineChart>
      <c:dateAx>
        <c:axId val="283643936"/>
        <c:scaling>
          <c:orientation val="minMax"/>
        </c:scaling>
        <c:delete val="1"/>
        <c:axPos val="b"/>
        <c:numFmt formatCode="ge" sourceLinked="1"/>
        <c:majorTickMark val="none"/>
        <c:minorTickMark val="none"/>
        <c:tickLblPos val="none"/>
        <c:crossAx val="283644328"/>
        <c:crosses val="autoZero"/>
        <c:auto val="1"/>
        <c:lblOffset val="100"/>
        <c:baseTimeUnit val="years"/>
      </c:dateAx>
      <c:valAx>
        <c:axId val="28364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6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84.81</c:v>
                </c:pt>
                <c:pt idx="1">
                  <c:v>83.88</c:v>
                </c:pt>
                <c:pt idx="2">
                  <c:v>91.54</c:v>
                </c:pt>
                <c:pt idx="3">
                  <c:v>91.02</c:v>
                </c:pt>
                <c:pt idx="4">
                  <c:v>91.72</c:v>
                </c:pt>
              </c:numCache>
            </c:numRef>
          </c:val>
        </c:ser>
        <c:dLbls>
          <c:showLegendKey val="0"/>
          <c:showVal val="0"/>
          <c:showCatName val="0"/>
          <c:showSerName val="0"/>
          <c:showPercent val="0"/>
          <c:showBubbleSize val="0"/>
        </c:dLbls>
        <c:gapWidth val="150"/>
        <c:axId val="284110584"/>
        <c:axId val="2841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84110584"/>
        <c:axId val="284110976"/>
      </c:lineChart>
      <c:dateAx>
        <c:axId val="284110584"/>
        <c:scaling>
          <c:orientation val="minMax"/>
        </c:scaling>
        <c:delete val="1"/>
        <c:axPos val="b"/>
        <c:numFmt formatCode="ge" sourceLinked="1"/>
        <c:majorTickMark val="none"/>
        <c:minorTickMark val="none"/>
        <c:tickLblPos val="none"/>
        <c:crossAx val="284110976"/>
        <c:crosses val="autoZero"/>
        <c:auto val="1"/>
        <c:lblOffset val="100"/>
        <c:baseTimeUnit val="years"/>
      </c:dateAx>
      <c:valAx>
        <c:axId val="2841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1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230.07</c:v>
                </c:pt>
                <c:pt idx="1">
                  <c:v>227.98</c:v>
                </c:pt>
                <c:pt idx="2">
                  <c:v>215.21</c:v>
                </c:pt>
                <c:pt idx="3">
                  <c:v>217.85</c:v>
                </c:pt>
                <c:pt idx="4">
                  <c:v>220.85</c:v>
                </c:pt>
              </c:numCache>
            </c:numRef>
          </c:val>
        </c:ser>
        <c:dLbls>
          <c:showLegendKey val="0"/>
          <c:showVal val="0"/>
          <c:showCatName val="0"/>
          <c:showSerName val="0"/>
          <c:showPercent val="0"/>
          <c:showBubbleSize val="0"/>
        </c:dLbls>
        <c:gapWidth val="150"/>
        <c:axId val="284112152"/>
        <c:axId val="2841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84112152"/>
        <c:axId val="284112544"/>
      </c:lineChart>
      <c:dateAx>
        <c:axId val="284112152"/>
        <c:scaling>
          <c:orientation val="minMax"/>
        </c:scaling>
        <c:delete val="1"/>
        <c:axPos val="b"/>
        <c:numFmt formatCode="ge" sourceLinked="1"/>
        <c:majorTickMark val="none"/>
        <c:minorTickMark val="none"/>
        <c:tickLblPos val="none"/>
        <c:crossAx val="284112544"/>
        <c:crosses val="autoZero"/>
        <c:auto val="1"/>
        <c:lblOffset val="100"/>
        <c:baseTimeUnit val="years"/>
      </c:dateAx>
      <c:valAx>
        <c:axId val="2841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1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1" zoomScale="60" zoomScaleNormal="6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倉吉市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49277</v>
      </c>
      <c r="AM8" s="64"/>
      <c r="AN8" s="64"/>
      <c r="AO8" s="64"/>
      <c r="AP8" s="64"/>
      <c r="AQ8" s="64"/>
      <c r="AR8" s="64"/>
      <c r="AS8" s="64"/>
      <c r="AT8" s="63">
        <f>データ!S6</f>
        <v>272.06</v>
      </c>
      <c r="AU8" s="63"/>
      <c r="AV8" s="63"/>
      <c r="AW8" s="63"/>
      <c r="AX8" s="63"/>
      <c r="AY8" s="63"/>
      <c r="AZ8" s="63"/>
      <c r="BA8" s="63"/>
      <c r="BB8" s="63">
        <f>データ!T6</f>
        <v>181.13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4.43</v>
      </c>
      <c r="Q10" s="63"/>
      <c r="R10" s="63"/>
      <c r="S10" s="63"/>
      <c r="T10" s="63"/>
      <c r="U10" s="63"/>
      <c r="V10" s="63"/>
      <c r="W10" s="63">
        <f>データ!P6</f>
        <v>102.21</v>
      </c>
      <c r="X10" s="63"/>
      <c r="Y10" s="63"/>
      <c r="Z10" s="63"/>
      <c r="AA10" s="63"/>
      <c r="AB10" s="63"/>
      <c r="AC10" s="63"/>
      <c r="AD10" s="64">
        <f>データ!Q6</f>
        <v>3164</v>
      </c>
      <c r="AE10" s="64"/>
      <c r="AF10" s="64"/>
      <c r="AG10" s="64"/>
      <c r="AH10" s="64"/>
      <c r="AI10" s="64"/>
      <c r="AJ10" s="64"/>
      <c r="AK10" s="2"/>
      <c r="AL10" s="64">
        <f>データ!U6</f>
        <v>2173</v>
      </c>
      <c r="AM10" s="64"/>
      <c r="AN10" s="64"/>
      <c r="AO10" s="64"/>
      <c r="AP10" s="64"/>
      <c r="AQ10" s="64"/>
      <c r="AR10" s="64"/>
      <c r="AS10" s="64"/>
      <c r="AT10" s="63">
        <f>データ!V6</f>
        <v>1.05</v>
      </c>
      <c r="AU10" s="63"/>
      <c r="AV10" s="63"/>
      <c r="AW10" s="63"/>
      <c r="AX10" s="63"/>
      <c r="AY10" s="63"/>
      <c r="AZ10" s="63"/>
      <c r="BA10" s="63"/>
      <c r="BB10" s="63">
        <f>データ!W6</f>
        <v>2069.52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312037</v>
      </c>
      <c r="D6" s="31">
        <f t="shared" si="3"/>
        <v>47</v>
      </c>
      <c r="E6" s="31">
        <f t="shared" si="3"/>
        <v>17</v>
      </c>
      <c r="F6" s="31">
        <f t="shared" si="3"/>
        <v>4</v>
      </c>
      <c r="G6" s="31">
        <f t="shared" si="3"/>
        <v>0</v>
      </c>
      <c r="H6" s="31" t="str">
        <f t="shared" si="3"/>
        <v>鳥取県　倉吉市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4.43</v>
      </c>
      <c r="P6" s="32">
        <f t="shared" si="3"/>
        <v>102.21</v>
      </c>
      <c r="Q6" s="32">
        <f t="shared" si="3"/>
        <v>3164</v>
      </c>
      <c r="R6" s="32">
        <f t="shared" si="3"/>
        <v>49277</v>
      </c>
      <c r="S6" s="32">
        <f t="shared" si="3"/>
        <v>272.06</v>
      </c>
      <c r="T6" s="32">
        <f t="shared" si="3"/>
        <v>181.13</v>
      </c>
      <c r="U6" s="32">
        <f t="shared" si="3"/>
        <v>2173</v>
      </c>
      <c r="V6" s="32">
        <f t="shared" si="3"/>
        <v>1.05</v>
      </c>
      <c r="W6" s="32">
        <f t="shared" si="3"/>
        <v>2069.52</v>
      </c>
      <c r="X6" s="33">
        <f>IF(X7="",NA(),X7)</f>
        <v>64.569999999999993</v>
      </c>
      <c r="Y6" s="33">
        <f t="shared" ref="Y6:AG6" si="4">IF(Y7="",NA(),Y7)</f>
        <v>65.72</v>
      </c>
      <c r="Z6" s="33">
        <f t="shared" si="4"/>
        <v>68.53</v>
      </c>
      <c r="AA6" s="33">
        <f t="shared" si="4"/>
        <v>69.41</v>
      </c>
      <c r="AB6" s="33">
        <f t="shared" si="4"/>
        <v>69.14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1337.15</v>
      </c>
      <c r="BF6" s="33">
        <f t="shared" ref="BF6:BN6" si="7">IF(BF7="",NA(),BF7)</f>
        <v>1244.53</v>
      </c>
      <c r="BG6" s="33">
        <f t="shared" si="7"/>
        <v>998.38</v>
      </c>
      <c r="BH6" s="33">
        <f t="shared" si="7"/>
        <v>1022.29</v>
      </c>
      <c r="BI6" s="33">
        <f t="shared" si="7"/>
        <v>1025.45</v>
      </c>
      <c r="BJ6" s="33">
        <f t="shared" si="7"/>
        <v>1812.65</v>
      </c>
      <c r="BK6" s="33">
        <f t="shared" si="7"/>
        <v>1764.87</v>
      </c>
      <c r="BL6" s="33">
        <f t="shared" si="7"/>
        <v>1622.51</v>
      </c>
      <c r="BM6" s="33">
        <f t="shared" si="7"/>
        <v>1569.13</v>
      </c>
      <c r="BN6" s="33">
        <f t="shared" si="7"/>
        <v>1436</v>
      </c>
      <c r="BO6" s="32" t="str">
        <f>IF(BO7="","",IF(BO7="-","【-】","【"&amp;SUBSTITUTE(TEXT(BO7,"#,##0.00"),"-","△")&amp;"】"))</f>
        <v>【1,479.31】</v>
      </c>
      <c r="BP6" s="33">
        <f>IF(BP7="",NA(),BP7)</f>
        <v>84.81</v>
      </c>
      <c r="BQ6" s="33">
        <f t="shared" ref="BQ6:BY6" si="8">IF(BQ7="",NA(),BQ7)</f>
        <v>83.88</v>
      </c>
      <c r="BR6" s="33">
        <f t="shared" si="8"/>
        <v>91.54</v>
      </c>
      <c r="BS6" s="33">
        <f t="shared" si="8"/>
        <v>91.02</v>
      </c>
      <c r="BT6" s="33">
        <f t="shared" si="8"/>
        <v>91.72</v>
      </c>
      <c r="BU6" s="33">
        <f t="shared" si="8"/>
        <v>59.35</v>
      </c>
      <c r="BV6" s="33">
        <f t="shared" si="8"/>
        <v>60.75</v>
      </c>
      <c r="BW6" s="33">
        <f t="shared" si="8"/>
        <v>62.83</v>
      </c>
      <c r="BX6" s="33">
        <f t="shared" si="8"/>
        <v>64.63</v>
      </c>
      <c r="BY6" s="33">
        <f t="shared" si="8"/>
        <v>66.56</v>
      </c>
      <c r="BZ6" s="32" t="str">
        <f>IF(BZ7="","",IF(BZ7="-","【-】","【"&amp;SUBSTITUTE(TEXT(BZ7,"#,##0.00"),"-","△")&amp;"】"))</f>
        <v>【63.50】</v>
      </c>
      <c r="CA6" s="33">
        <f>IF(CA7="",NA(),CA7)</f>
        <v>230.07</v>
      </c>
      <c r="CB6" s="33">
        <f t="shared" ref="CB6:CJ6" si="9">IF(CB7="",NA(),CB7)</f>
        <v>227.98</v>
      </c>
      <c r="CC6" s="33">
        <f t="shared" si="9"/>
        <v>215.21</v>
      </c>
      <c r="CD6" s="33">
        <f t="shared" si="9"/>
        <v>217.85</v>
      </c>
      <c r="CE6" s="33">
        <f t="shared" si="9"/>
        <v>220.85</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82.63</v>
      </c>
      <c r="CX6" s="33">
        <f t="shared" ref="CX6:DF6" si="11">IF(CX7="",NA(),CX7)</f>
        <v>82.96</v>
      </c>
      <c r="CY6" s="33">
        <f t="shared" si="11"/>
        <v>82.12</v>
      </c>
      <c r="CZ6" s="33">
        <f t="shared" si="11"/>
        <v>80.88</v>
      </c>
      <c r="DA6" s="33">
        <f t="shared" si="11"/>
        <v>79.94</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312037</v>
      </c>
      <c r="D7" s="35">
        <v>47</v>
      </c>
      <c r="E7" s="35">
        <v>17</v>
      </c>
      <c r="F7" s="35">
        <v>4</v>
      </c>
      <c r="G7" s="35">
        <v>0</v>
      </c>
      <c r="H7" s="35" t="s">
        <v>96</v>
      </c>
      <c r="I7" s="35" t="s">
        <v>97</v>
      </c>
      <c r="J7" s="35" t="s">
        <v>98</v>
      </c>
      <c r="K7" s="35" t="s">
        <v>99</v>
      </c>
      <c r="L7" s="35" t="s">
        <v>100</v>
      </c>
      <c r="M7" s="36" t="s">
        <v>101</v>
      </c>
      <c r="N7" s="36" t="s">
        <v>102</v>
      </c>
      <c r="O7" s="36">
        <v>4.43</v>
      </c>
      <c r="P7" s="36">
        <v>102.21</v>
      </c>
      <c r="Q7" s="36">
        <v>3164</v>
      </c>
      <c r="R7" s="36">
        <v>49277</v>
      </c>
      <c r="S7" s="36">
        <v>272.06</v>
      </c>
      <c r="T7" s="36">
        <v>181.13</v>
      </c>
      <c r="U7" s="36">
        <v>2173</v>
      </c>
      <c r="V7" s="36">
        <v>1.05</v>
      </c>
      <c r="W7" s="36">
        <v>2069.52</v>
      </c>
      <c r="X7" s="36">
        <v>64.569999999999993</v>
      </c>
      <c r="Y7" s="36">
        <v>65.72</v>
      </c>
      <c r="Z7" s="36">
        <v>68.53</v>
      </c>
      <c r="AA7" s="36">
        <v>69.41</v>
      </c>
      <c r="AB7" s="36">
        <v>69.14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1337.15</v>
      </c>
      <c r="BF7" s="36">
        <v>1244.53</v>
      </c>
      <c r="BG7" s="36">
        <v>998.38</v>
      </c>
      <c r="BH7" s="36">
        <v>1022.29</v>
      </c>
      <c r="BI7" s="36">
        <v>1025.45</v>
      </c>
      <c r="BJ7" s="36">
        <v>1812.65</v>
      </c>
      <c r="BK7" s="36">
        <v>1764.87</v>
      </c>
      <c r="BL7" s="36">
        <v>1622.51</v>
      </c>
      <c r="BM7" s="36">
        <v>1569.13</v>
      </c>
      <c r="BN7" s="36">
        <v>1436</v>
      </c>
      <c r="BO7" s="36">
        <v>1479.31</v>
      </c>
      <c r="BP7" s="36">
        <v>84.81</v>
      </c>
      <c r="BQ7" s="36">
        <v>83.88</v>
      </c>
      <c r="BR7" s="36">
        <v>91.54</v>
      </c>
      <c r="BS7" s="36">
        <v>91.02</v>
      </c>
      <c r="BT7" s="36">
        <v>91.72</v>
      </c>
      <c r="BU7" s="36">
        <v>59.35</v>
      </c>
      <c r="BV7" s="36">
        <v>60.75</v>
      </c>
      <c r="BW7" s="36">
        <v>62.83</v>
      </c>
      <c r="BX7" s="36">
        <v>64.63</v>
      </c>
      <c r="BY7" s="36">
        <v>66.56</v>
      </c>
      <c r="BZ7" s="36">
        <v>63.5</v>
      </c>
      <c r="CA7" s="36">
        <v>230.07</v>
      </c>
      <c r="CB7" s="36">
        <v>227.98</v>
      </c>
      <c r="CC7" s="36">
        <v>215.21</v>
      </c>
      <c r="CD7" s="36">
        <v>217.85</v>
      </c>
      <c r="CE7" s="36">
        <v>220.85</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82.63</v>
      </c>
      <c r="CX7" s="36">
        <v>82.96</v>
      </c>
      <c r="CY7" s="36">
        <v>82.12</v>
      </c>
      <c r="CZ7" s="36">
        <v>80.88</v>
      </c>
      <c r="DA7" s="36">
        <v>79.94</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河原 康夫</cp:lastModifiedBy>
  <dcterms:created xsi:type="dcterms:W3CDTF">2016-02-03T09:05:45Z</dcterms:created>
  <dcterms:modified xsi:type="dcterms:W3CDTF">2016-02-12T04:47:45Z</dcterms:modified>
  <cp:category/>
</cp:coreProperties>
</file>