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<sst xmlns="http://schemas.openxmlformats.org/spreadsheetml/2006/main" count="217" uniqueCount="107">
  <si>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</si>
  <si>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</si>
  <si>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</si>
  <si>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</si>
  <si>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</si>
  <si>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</si>
  <si>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</si>
  <si>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</si>
  <si>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</si>
  <si>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</si>
  <si>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</si>
  <si>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</si>
  <si>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</si>
  <si>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</si>
  <si>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</si>
  <si>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</si>
  <si>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</si>
  <si>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</si>
  <si>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</si>
  <si>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</si>
  <si>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</si>
  <si>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</si>
  <si>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</si>
  <si>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</si>
  <si>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</si>
  <si>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</si>
  <si>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</si>
  <si>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</si>
  <si>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</si>
  <si>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</si>
  <si>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</si>
  <si>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</si>
  <si>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</si>
  <si>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</si>
  <si>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</si>
  <si>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</si>
  <si>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</si>
  <si>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</si>
  <si>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</si>
  <si>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</si>
  <si>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</si>
  <si>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</si>
  <si>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</si>
  <si>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</si>
  <si>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</si>
  <si>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</si>
  <si>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</si>
  <si>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</si>
  <si>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</si>
  <si>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</si>
  <si>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</si>
  <si>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</si>
  <si>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</si>
  <si>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</si>
  <si>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</si>
  <si>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</si>
  <si>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</si>
  <si>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</si>
  <si>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</si>
  <si>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</si>
  <si>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</si>
  <si>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</si>
  <si>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</si>
  <si>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</si>
  <si>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</si>
  <si>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</si>
  <si>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</si>
  <si>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</si>
  <si>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</si>
  <si>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</si>
  <si>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</si>
  <si>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</si>
  <si>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</si>
  <si>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</si>
  <si>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</si>
  <si>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</si>
  <si>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</si>
  <si>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</si>
  <si>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</si>
  <si>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</si>
  <si>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</si>
  <si>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</si>
  <si>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</si>
  <si>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</si>
  <si>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</si>
  <si>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</si>
  <si>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</si>
  <si>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</si>
  <si>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</si>
  <si>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</si>
  <si>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</si>
  <si>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</si>
  <si>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</si>
  <si>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米子市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</si>
  <si>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</si>
  <si>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</si>
  <si>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</si>
  <si>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</si>
  <si>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</si>
  <si>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</si>
  <si>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</si>
  <si>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</si>
  <si>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</si>
  <si>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</si>
  <si>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ここで示す①②③⑤の経営指標は、会計制度の大幅な見直しにより、平成26年度から大きく変動している。
　経常収支比率が100％を超えて110ポイント前後で推移していること、また類似団体を毎年上回っていることをみると、ある程度健全経営が保たれているといえる。　累積欠損金はなく、短期的債務に対する支払い能力を示す流動比率は200％程度であり問題ないように見受けられるが、今後給水収益が減少するなか推移を注視しなければならない。給水収益に対する企業債残高を示す数値は類似団体より高く、比較して投資的支出を企業債に頼っているといえる。
料金回収率は110％程度で推移しており、現状は給水に係る費用を給水収益で賄えているといえる。給水原価が類似団体より低く保たれているが、これは高額な受水費が発生しないこと、あるいは費用のかかる高度浄水施設などを保有していないことも一つの要因にあげられる。
施設の利用状況は類似団体より稼働しているように見えるが、年々マイナス傾向にある。これは人口減少による配水量の低下と思われるが、更に検証をし、適切な施設規模の把握が必要と考える。有収率は類似団体を常に上回ってはいるが、更に漏水調査の実施や老朽管更新等により100％に近づける努力をしなければならない。</t>
    <rPh sb="3" eb="4">
      <t>シメ</t>
    </rPh>
    <rPh sb="10" eb="12">
      <t>ケイエイ</t>
    </rPh>
    <rPh sb="12" eb="14">
      <t>シヒョウ</t>
    </rPh>
    <rPh sb="16" eb="18">
      <t>カイケイ</t>
    </rPh>
    <rPh sb="18" eb="20">
      <t>セイド</t>
    </rPh>
    <rPh sb="21" eb="23">
      <t>オオハバ</t>
    </rPh>
    <rPh sb="24" eb="26">
      <t>ミナオ</t>
    </rPh>
    <rPh sb="39" eb="40">
      <t>オオ</t>
    </rPh>
    <rPh sb="42" eb="44">
      <t>ヘンドウ</t>
    </rPh>
    <rPh sb="51" eb="53">
      <t>ケイジョウ</t>
    </rPh>
    <rPh sb="53" eb="55">
      <t>シュウシ</t>
    </rPh>
    <rPh sb="55" eb="57">
      <t>ヒリツ</t>
    </rPh>
    <rPh sb="63" eb="64">
      <t>コ</t>
    </rPh>
    <rPh sb="73" eb="75">
      <t>ゼンゴ</t>
    </rPh>
    <rPh sb="76" eb="78">
      <t>スイイ</t>
    </rPh>
    <rPh sb="87" eb="89">
      <t>ルイジ</t>
    </rPh>
    <rPh sb="89" eb="91">
      <t>ダンタイ</t>
    </rPh>
    <rPh sb="94" eb="96">
      <t>ウワマワ</t>
    </rPh>
    <rPh sb="109" eb="111">
      <t>テイド</t>
    </rPh>
    <rPh sb="111" eb="113">
      <t>ケンゼン</t>
    </rPh>
    <rPh sb="113" eb="115">
      <t>ケイエイ</t>
    </rPh>
    <rPh sb="116" eb="117">
      <t>タモ</t>
    </rPh>
    <rPh sb="128" eb="130">
      <t>ルイセキ</t>
    </rPh>
    <rPh sb="130" eb="133">
      <t>ケッソンキン</t>
    </rPh>
    <rPh sb="137" eb="140">
      <t>タンキテキ</t>
    </rPh>
    <rPh sb="140" eb="142">
      <t>サイム</t>
    </rPh>
    <rPh sb="143" eb="144">
      <t>タイ</t>
    </rPh>
    <rPh sb="146" eb="148">
      <t>シハラ</t>
    </rPh>
    <rPh sb="149" eb="151">
      <t>ノウリョク</t>
    </rPh>
    <rPh sb="152" eb="153">
      <t>シメ</t>
    </rPh>
    <rPh sb="154" eb="156">
      <t>リュウドウ</t>
    </rPh>
    <rPh sb="156" eb="158">
      <t>ヒリツ</t>
    </rPh>
    <rPh sb="163" eb="165">
      <t>テイド</t>
    </rPh>
    <rPh sb="168" eb="170">
      <t>モンダイ</t>
    </rPh>
    <rPh sb="175" eb="177">
      <t>ミウ</t>
    </rPh>
    <rPh sb="183" eb="185">
      <t>コンゴ</t>
    </rPh>
    <rPh sb="185" eb="187">
      <t>キュウスイ</t>
    </rPh>
    <rPh sb="187" eb="189">
      <t>シュウエキ</t>
    </rPh>
    <rPh sb="190" eb="192">
      <t>ゲンショウ</t>
    </rPh>
    <rPh sb="196" eb="198">
      <t>スイイ</t>
    </rPh>
    <rPh sb="199" eb="201">
      <t>チュウシ</t>
    </rPh>
    <rPh sb="211" eb="213">
      <t>キュウスイ</t>
    </rPh>
    <rPh sb="213" eb="215">
      <t>シュウエキ</t>
    </rPh>
    <rPh sb="216" eb="217">
      <t>タイ</t>
    </rPh>
    <rPh sb="219" eb="221">
      <t>キギョウ</t>
    </rPh>
    <rPh sb="221" eb="222">
      <t>サイ</t>
    </rPh>
    <rPh sb="222" eb="224">
      <t>ザンダカ</t>
    </rPh>
    <rPh sb="225" eb="226">
      <t>シメ</t>
    </rPh>
    <rPh sb="227" eb="229">
      <t>スウチ</t>
    </rPh>
    <rPh sb="230" eb="232">
      <t>ルイジ</t>
    </rPh>
    <rPh sb="232" eb="234">
      <t>ダンタイ</t>
    </rPh>
    <rPh sb="236" eb="237">
      <t>タカ</t>
    </rPh>
    <rPh sb="239" eb="241">
      <t>ヒカク</t>
    </rPh>
    <rPh sb="243" eb="245">
      <t>トウシ</t>
    </rPh>
    <rPh sb="245" eb="246">
      <t>テキ</t>
    </rPh>
    <rPh sb="246" eb="248">
      <t>シシュツ</t>
    </rPh>
    <rPh sb="249" eb="251">
      <t>キギョウ</t>
    </rPh>
    <rPh sb="251" eb="252">
      <t>サイ</t>
    </rPh>
    <rPh sb="253" eb="254">
      <t>タヨ</t>
    </rPh>
    <rPh sb="264" eb="266">
      <t>リョウキン</t>
    </rPh>
    <rPh sb="266" eb="268">
      <t>カイシュウ</t>
    </rPh>
    <rPh sb="268" eb="269">
      <t>リツ</t>
    </rPh>
    <rPh sb="274" eb="276">
      <t>テイド</t>
    </rPh>
    <rPh sb="277" eb="279">
      <t>スイイ</t>
    </rPh>
    <rPh sb="284" eb="286">
      <t>ゲンジョウ</t>
    </rPh>
    <rPh sb="287" eb="289">
      <t>キュウスイ</t>
    </rPh>
    <rPh sb="290" eb="291">
      <t>カカワ</t>
    </rPh>
    <rPh sb="292" eb="294">
      <t>ヒヨウ</t>
    </rPh>
    <rPh sb="295" eb="297">
      <t>キュウスイ</t>
    </rPh>
    <rPh sb="297" eb="299">
      <t>シュウエキ</t>
    </rPh>
    <rPh sb="300" eb="301">
      <t>マカナ</t>
    </rPh>
    <rPh sb="310" eb="312">
      <t>キュウスイ</t>
    </rPh>
    <rPh sb="312" eb="314">
      <t>ゲンカ</t>
    </rPh>
    <rPh sb="315" eb="317">
      <t>ルイジ</t>
    </rPh>
    <rPh sb="317" eb="319">
      <t>ダンタイ</t>
    </rPh>
    <rPh sb="321" eb="322">
      <t>ヒク</t>
    </rPh>
    <rPh sb="323" eb="324">
      <t>タモ</t>
    </rPh>
    <rPh sb="334" eb="336">
      <t>コウガク</t>
    </rPh>
    <rPh sb="341" eb="343">
      <t>ハッセイ</t>
    </rPh>
    <rPh sb="353" eb="355">
      <t>ヒヨウ</t>
    </rPh>
    <rPh sb="359" eb="361">
      <t>コウド</t>
    </rPh>
    <rPh sb="363" eb="365">
      <t>シセツ</t>
    </rPh>
    <rPh sb="368" eb="370">
      <t>ホユウ</t>
    </rPh>
    <rPh sb="391" eb="393">
      <t>シセツ</t>
    </rPh>
    <rPh sb="394" eb="396">
      <t>リヨウ</t>
    </rPh>
    <rPh sb="396" eb="398">
      <t>ジョウキョウ</t>
    </rPh>
    <rPh sb="399" eb="401">
      <t>ルイジ</t>
    </rPh>
    <rPh sb="401" eb="403">
      <t>ダンタイ</t>
    </rPh>
    <rPh sb="405" eb="407">
      <t>カドウ</t>
    </rPh>
    <rPh sb="414" eb="415">
      <t>ミ</t>
    </rPh>
    <rPh sb="419" eb="421">
      <t>ネンネン</t>
    </rPh>
    <rPh sb="425" eb="427">
      <t>ケイコウ</t>
    </rPh>
    <rPh sb="434" eb="436">
      <t>ジンコウ</t>
    </rPh>
    <rPh sb="436" eb="438">
      <t>ゲンショウ</t>
    </rPh>
    <rPh sb="441" eb="443">
      <t>ハイスイ</t>
    </rPh>
    <rPh sb="443" eb="444">
      <t>リョウ</t>
    </rPh>
    <rPh sb="445" eb="447">
      <t>テイカ</t>
    </rPh>
    <rPh sb="448" eb="449">
      <t>オモ</t>
    </rPh>
    <rPh sb="454" eb="455">
      <t>サラ</t>
    </rPh>
    <rPh sb="456" eb="458">
      <t>ケンショウ</t>
    </rPh>
    <rPh sb="461" eb="463">
      <t>テキセツ</t>
    </rPh>
    <rPh sb="464" eb="466">
      <t>シセツ</t>
    </rPh>
    <rPh sb="466" eb="468">
      <t>キボ</t>
    </rPh>
    <rPh sb="469" eb="471">
      <t>ハアク</t>
    </rPh>
    <rPh sb="472" eb="474">
      <t>ヒツヨウ</t>
    </rPh>
    <rPh sb="475" eb="476">
      <t>カンガ</t>
    </rPh>
    <rPh sb="499" eb="500">
      <t>サラ</t>
    </rPh>
    <rPh sb="506" eb="508">
      <t>ジッシ</t>
    </rPh>
    <rPh sb="527" eb="529">
      <t>ドリョク</t>
    </rPh>
    <phoneticPr fontId="4"/>
  </si>
  <si>
    <t>有形固定資産減価償却率から判断する施設全体の減価償却の状況は、類似団体と比較して、平均的な水準ではあるが、年々老朽化が進み、施設の更新の必要性が高くなってきている。管路経年化率は７％を下回り、類似団体との比較では、老朽化はさほど進んではいないように見受けられるが、管路更新率0.68程度であることをみると、今後更に管路の経年化が進んでいくことが予想されるので、財政状況を踏まえた適正な更新計画の作成をするともに、更新率を上げていかなければならない。</t>
    <rPh sb="0" eb="2">
      <t>ユウケイ</t>
    </rPh>
    <rPh sb="2" eb="4">
      <t>コテイ</t>
    </rPh>
    <rPh sb="4" eb="6">
      <t>シサン</t>
    </rPh>
    <rPh sb="6" eb="8">
      <t>ゲンカ</t>
    </rPh>
    <rPh sb="8" eb="10">
      <t>ショウキャク</t>
    </rPh>
    <rPh sb="10" eb="11">
      <t>リツ</t>
    </rPh>
    <rPh sb="13" eb="15">
      <t>ハンダン</t>
    </rPh>
    <rPh sb="17" eb="19">
      <t>シセツ</t>
    </rPh>
    <rPh sb="19" eb="21">
      <t>ゼンタイ</t>
    </rPh>
    <rPh sb="22" eb="24">
      <t>ゲンカ</t>
    </rPh>
    <rPh sb="24" eb="26">
      <t>ショウキャク</t>
    </rPh>
    <rPh sb="27" eb="29">
      <t>ジョウキョウ</t>
    </rPh>
    <rPh sb="31" eb="33">
      <t>ルイジ</t>
    </rPh>
    <rPh sb="33" eb="35">
      <t>ダンタイ</t>
    </rPh>
    <rPh sb="36" eb="38">
      <t>ヒカク</t>
    </rPh>
    <rPh sb="41" eb="44">
      <t>ヘイキンテキ</t>
    </rPh>
    <rPh sb="45" eb="47">
      <t>スイジュン</t>
    </rPh>
    <rPh sb="53" eb="55">
      <t>ネンネン</t>
    </rPh>
    <rPh sb="55" eb="58">
      <t>ロウキュウカ</t>
    </rPh>
    <rPh sb="59" eb="60">
      <t>スス</t>
    </rPh>
    <rPh sb="62" eb="64">
      <t>シセツ</t>
    </rPh>
    <rPh sb="65" eb="67">
      <t>コウシン</t>
    </rPh>
    <rPh sb="68" eb="71">
      <t>ヒツヨウセイ</t>
    </rPh>
    <rPh sb="72" eb="73">
      <t>タカ</t>
    </rPh>
    <rPh sb="82" eb="84">
      <t>カンロ</t>
    </rPh>
    <rPh sb="84" eb="87">
      <t>ケイネンカ</t>
    </rPh>
    <rPh sb="87" eb="88">
      <t>リツ</t>
    </rPh>
    <rPh sb="92" eb="94">
      <t>シタマワ</t>
    </rPh>
    <rPh sb="102" eb="104">
      <t>ヒカク</t>
    </rPh>
    <rPh sb="107" eb="110">
      <t>ロウキュウカ</t>
    </rPh>
    <rPh sb="114" eb="115">
      <t>スス</t>
    </rPh>
    <rPh sb="124" eb="125">
      <t>ミ</t>
    </rPh>
    <rPh sb="125" eb="126">
      <t>ウ</t>
    </rPh>
    <rPh sb="132" eb="134">
      <t>カンロ</t>
    </rPh>
    <rPh sb="134" eb="136">
      <t>コウシン</t>
    </rPh>
    <rPh sb="136" eb="137">
      <t>リツ</t>
    </rPh>
    <rPh sb="141" eb="143">
      <t>テイド</t>
    </rPh>
    <rPh sb="153" eb="155">
      <t>コンゴ</t>
    </rPh>
    <rPh sb="155" eb="156">
      <t>サラ</t>
    </rPh>
    <rPh sb="157" eb="159">
      <t>カンロ</t>
    </rPh>
    <rPh sb="160" eb="163">
      <t>ケイネンカ</t>
    </rPh>
    <rPh sb="164" eb="165">
      <t>スス</t>
    </rPh>
    <rPh sb="172" eb="174">
      <t>ヨソウ</t>
    </rPh>
    <rPh sb="180" eb="182">
      <t>ザイセイ</t>
    </rPh>
    <rPh sb="182" eb="184">
      <t>ジョウキョウ</t>
    </rPh>
    <rPh sb="185" eb="186">
      <t>フ</t>
    </rPh>
    <rPh sb="189" eb="191">
      <t>テキセイ</t>
    </rPh>
    <rPh sb="192" eb="194">
      <t>コウシン</t>
    </rPh>
    <rPh sb="194" eb="196">
      <t>ケイカク</t>
    </rPh>
    <rPh sb="197" eb="199">
      <t>サクセイ</t>
    </rPh>
    <rPh sb="206" eb="208">
      <t>コウシン</t>
    </rPh>
    <rPh sb="208" eb="209">
      <t>リツ</t>
    </rPh>
    <rPh sb="210" eb="211">
      <t>ア</t>
    </rPh>
    <phoneticPr fontId="4"/>
  </si>
  <si>
    <t>類似団体との比較においては、経営指標全体において、良好な結果となった。
ただし、給水人口の減少などによる給水収益の減には歯止めはきかないのが現状であり、新配水池建設などの投資的経費の増加により発生する減価償却費、企業債償還利息の増加などが要因となり、健全な経営の継続に不安が残ることは否めない。
今後、有形固定資産減価償却率、管路経年化率が上昇することが見込まれる中、災害対策などを視野に入れた場合、更新等の財源の確保は必要不可欠である。現在構築中であるアセットマネジメントを更に精査し、ダウンサイジングなども視野に入れた適切な老朽施設の更新計画、適切な企業債残高の設定、適切な料金収入の確保など多方面からの検討が必要である。</t>
    <rPh sb="0" eb="2">
      <t>ルイジ</t>
    </rPh>
    <rPh sb="2" eb="4">
      <t>ダンタイ</t>
    </rPh>
    <rPh sb="6" eb="8">
      <t>ヒカク</t>
    </rPh>
    <rPh sb="14" eb="16">
      <t>ケイエイ</t>
    </rPh>
    <rPh sb="16" eb="18">
      <t>シヒョウ</t>
    </rPh>
    <rPh sb="25" eb="27">
      <t>リョウコウ</t>
    </rPh>
    <rPh sb="28" eb="30">
      <t>ケッカ</t>
    </rPh>
    <rPh sb="40" eb="42">
      <t>キュウスイ</t>
    </rPh>
    <rPh sb="42" eb="44">
      <t>ジンコウ</t>
    </rPh>
    <rPh sb="45" eb="47">
      <t>ゲンショウ</t>
    </rPh>
    <rPh sb="52" eb="54">
      <t>キュウスイ</t>
    </rPh>
    <rPh sb="54" eb="56">
      <t>シュウエキ</t>
    </rPh>
    <rPh sb="60" eb="62">
      <t>ハド</t>
    </rPh>
    <rPh sb="70" eb="72">
      <t>ゲンジョウ</t>
    </rPh>
    <rPh sb="76" eb="77">
      <t>シン</t>
    </rPh>
    <rPh sb="77" eb="79">
      <t>ハイスイ</t>
    </rPh>
    <rPh sb="79" eb="80">
      <t>チ</t>
    </rPh>
    <rPh sb="80" eb="82">
      <t>ケンセツ</t>
    </rPh>
    <rPh sb="85" eb="88">
      <t>トウシテキ</t>
    </rPh>
    <rPh sb="88" eb="90">
      <t>ケイヒ</t>
    </rPh>
    <rPh sb="91" eb="93">
      <t>ゾウカ</t>
    </rPh>
    <rPh sb="96" eb="98">
      <t>ハッセイ</t>
    </rPh>
    <rPh sb="100" eb="102">
      <t>ゲンカ</t>
    </rPh>
    <rPh sb="102" eb="104">
      <t>ショウキャク</t>
    </rPh>
    <rPh sb="104" eb="105">
      <t>ヒ</t>
    </rPh>
    <rPh sb="106" eb="108">
      <t>キギョウ</t>
    </rPh>
    <rPh sb="108" eb="109">
      <t>サイ</t>
    </rPh>
    <rPh sb="109" eb="111">
      <t>ショウカン</t>
    </rPh>
    <rPh sb="111" eb="113">
      <t>リソク</t>
    </rPh>
    <rPh sb="114" eb="116">
      <t>ゾウカ</t>
    </rPh>
    <rPh sb="119" eb="121">
      <t>ヨウイン</t>
    </rPh>
    <rPh sb="148" eb="150">
      <t>コンゴ</t>
    </rPh>
    <rPh sb="151" eb="153">
      <t>ユウケイ</t>
    </rPh>
    <rPh sb="153" eb="155">
      <t>コテイ</t>
    </rPh>
    <rPh sb="155" eb="157">
      <t>シサン</t>
    </rPh>
    <rPh sb="157" eb="159">
      <t>ゲンカ</t>
    </rPh>
    <rPh sb="159" eb="161">
      <t>ショウキャク</t>
    </rPh>
    <rPh sb="161" eb="162">
      <t>リツ</t>
    </rPh>
    <rPh sb="163" eb="165">
      <t>カンロ</t>
    </rPh>
    <rPh sb="165" eb="168">
      <t>ケイネンカ</t>
    </rPh>
    <rPh sb="168" eb="169">
      <t>リツ</t>
    </rPh>
    <rPh sb="170" eb="172">
      <t>ジョウショウ</t>
    </rPh>
    <rPh sb="177" eb="179">
      <t>ミコ</t>
    </rPh>
    <rPh sb="182" eb="183">
      <t>ナカ</t>
    </rPh>
    <rPh sb="184" eb="186">
      <t>サイガイ</t>
    </rPh>
    <rPh sb="186" eb="188">
      <t>タイサク</t>
    </rPh>
    <rPh sb="191" eb="193">
      <t>シヤ</t>
    </rPh>
    <rPh sb="194" eb="195">
      <t>イ</t>
    </rPh>
    <rPh sb="197" eb="199">
      <t>バアイ</t>
    </rPh>
    <rPh sb="200" eb="202">
      <t>コウシン</t>
    </rPh>
    <rPh sb="202" eb="203">
      <t>トウ</t>
    </rPh>
    <rPh sb="204" eb="206">
      <t>ザイゲン</t>
    </rPh>
    <rPh sb="207" eb="209">
      <t>カクホ</t>
    </rPh>
    <rPh sb="210" eb="212">
      <t>ヒツヨウ</t>
    </rPh>
    <rPh sb="212" eb="215">
      <t>フカケツ</t>
    </rPh>
    <rPh sb="219" eb="221">
      <t>ゲンザイ</t>
    </rPh>
    <rPh sb="221" eb="223">
      <t>コウチク</t>
    </rPh>
    <rPh sb="223" eb="224">
      <t>チュウ</t>
    </rPh>
    <rPh sb="238" eb="239">
      <t>サラ</t>
    </rPh>
    <rPh sb="240" eb="242">
      <t>セイサ</t>
    </rPh>
    <rPh sb="255" eb="257">
      <t>シヤ</t>
    </rPh>
    <rPh sb="258" eb="259">
      <t>イ</t>
    </rPh>
    <rPh sb="261" eb="263">
      <t>テキセツ</t>
    </rPh>
    <rPh sb="269" eb="271">
      <t>コウシン</t>
    </rPh>
    <rPh sb="271" eb="273">
      <t>ケイカク</t>
    </rPh>
    <rPh sb="274" eb="276">
      <t>テキセツ</t>
    </rPh>
    <rPh sb="277" eb="279">
      <t>キギョウ</t>
    </rPh>
    <rPh sb="279" eb="280">
      <t>サイ</t>
    </rPh>
    <rPh sb="280" eb="282">
      <t>ザンダカ</t>
    </rPh>
    <rPh sb="283" eb="285">
      <t>セッテイ</t>
    </rPh>
    <rPh sb="286" eb="288">
      <t>テキセツ</t>
    </rPh>
    <rPh sb="289" eb="291">
      <t>リョウキン</t>
    </rPh>
    <rPh sb="291" eb="293">
      <t>シュウニュウ</t>
    </rPh>
    <rPh sb="294" eb="296">
      <t>カクホ</t>
    </rPh>
    <rPh sb="298" eb="301">
      <t>タホウメン</t>
    </rPh>
    <rPh sb="304" eb="306">
      <t>ケントウ</t>
    </rPh>
    <rPh sb="307" eb="3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</si>
</sst>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0.25</c:v>
                </c:pt>
                <c:pt idx="1">
                  <c:v>0.52</c:v>
                </c:pt>
                <c:pt idx="2">
                  <c:v>0.77</c:v>
                </c:pt>
                <c:pt idx="3">
                  <c:v>0.67</c:v>
                </c:pt>
                <c:pt idx="4">
                  <c:v>0.68</c:v>
                </c:pt>
              </c:numCache>
            </c:numRef>
          </c:val>
        </c:ser>
        <c:dLbls>
          <c:showLegendKey val="0"/>
          <c:showVal val="0"/>
          <c:showCatName val="0"/>
          <c:showSerName val="0"/>
          <c:showPercent val="0"/>
          <c:showBubbleSize val="0"/>
        </c:dLbls>
        <c:gapWidth val="150"/>
        <c:axId val="282805944"/>
        <c:axId val="28280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282805944"/>
        <c:axId val="282806328"/>
      </c:lineChart>
      <c:dateAx>
        <c:axId val="282805944"/>
        <c:scaling>
          <c:orientation val="minMax"/>
        </c:scaling>
        <c:delete val="1"/>
        <c:axPos val="b"/>
        <c:numFmt formatCode="ge" sourceLinked="1"/>
        <c:majorTickMark val="none"/>
        <c:minorTickMark val="none"/>
        <c:tickLblPos val="none"/>
        <c:crossAx val="282806328"/>
        <c:crosses val="autoZero"/>
        <c:auto val="1"/>
        <c:lblOffset val="100"/>
        <c:baseTimeUnit val="years"/>
      </c:dateAx>
      <c:valAx>
        <c:axId val="28280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80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62.59</c:v>
                </c:pt>
                <c:pt idx="1">
                  <c:v>78.22</c:v>
                </c:pt>
                <c:pt idx="2">
                  <c:v>77.650000000000006</c:v>
                </c:pt>
                <c:pt idx="3">
                  <c:v>76.91</c:v>
                </c:pt>
                <c:pt idx="4">
                  <c:v>75.33</c:v>
                </c:pt>
              </c:numCache>
            </c:numRef>
          </c:val>
        </c:ser>
        <c:dLbls>
          <c:showLegendKey val="0"/>
          <c:showVal val="0"/>
          <c:showCatName val="0"/>
          <c:showSerName val="0"/>
          <c:showPercent val="0"/>
          <c:showBubbleSize val="0"/>
        </c:dLbls>
        <c:gapWidth val="150"/>
        <c:axId val="283224440"/>
        <c:axId val="2832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283224440"/>
        <c:axId val="283224832"/>
      </c:lineChart>
      <c:dateAx>
        <c:axId val="283224440"/>
        <c:scaling>
          <c:orientation val="minMax"/>
        </c:scaling>
        <c:delete val="1"/>
        <c:axPos val="b"/>
        <c:numFmt formatCode="ge" sourceLinked="1"/>
        <c:majorTickMark val="none"/>
        <c:minorTickMark val="none"/>
        <c:tickLblPos val="none"/>
        <c:crossAx val="283224832"/>
        <c:crosses val="autoZero"/>
        <c:auto val="1"/>
        <c:lblOffset val="100"/>
        <c:baseTimeUnit val="years"/>
      </c:dateAx>
      <c:valAx>
        <c:axId val="2832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22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91.22</c:v>
                </c:pt>
                <c:pt idx="1">
                  <c:v>91.13</c:v>
                </c:pt>
                <c:pt idx="2">
                  <c:v>91.64</c:v>
                </c:pt>
                <c:pt idx="3">
                  <c:v>92.01</c:v>
                </c:pt>
                <c:pt idx="4">
                  <c:v>91.77</c:v>
                </c:pt>
              </c:numCache>
            </c:numRef>
          </c:val>
        </c:ser>
        <c:dLbls>
          <c:showLegendKey val="0"/>
          <c:showVal val="0"/>
          <c:showCatName val="0"/>
          <c:showSerName val="0"/>
          <c:showPercent val="0"/>
          <c:showBubbleSize val="0"/>
        </c:dLbls>
        <c:gapWidth val="150"/>
        <c:axId val="283226008"/>
        <c:axId val="2832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283226008"/>
        <c:axId val="283226400"/>
      </c:lineChart>
      <c:dateAx>
        <c:axId val="283226008"/>
        <c:scaling>
          <c:orientation val="minMax"/>
        </c:scaling>
        <c:delete val="1"/>
        <c:axPos val="b"/>
        <c:numFmt formatCode="ge" sourceLinked="1"/>
        <c:majorTickMark val="none"/>
        <c:minorTickMark val="none"/>
        <c:tickLblPos val="none"/>
        <c:crossAx val="283226400"/>
        <c:crosses val="autoZero"/>
        <c:auto val="1"/>
        <c:lblOffset val="100"/>
        <c:baseTimeUnit val="years"/>
      </c:dateAx>
      <c:valAx>
        <c:axId val="2832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22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115.45</c:v>
                </c:pt>
                <c:pt idx="1">
                  <c:v>110.9</c:v>
                </c:pt>
                <c:pt idx="2">
                  <c:v>116.22</c:v>
                </c:pt>
                <c:pt idx="3">
                  <c:v>118.13</c:v>
                </c:pt>
                <c:pt idx="4">
                  <c:v>120.33</c:v>
                </c:pt>
              </c:numCache>
            </c:numRef>
          </c:val>
        </c:ser>
        <c:dLbls>
          <c:showLegendKey val="0"/>
          <c:showVal val="0"/>
          <c:showCatName val="0"/>
          <c:showSerName val="0"/>
          <c:showPercent val="0"/>
          <c:showBubbleSize val="0"/>
        </c:dLbls>
        <c:gapWidth val="150"/>
        <c:axId val="282735368"/>
        <c:axId val="28273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282735368"/>
        <c:axId val="282735752"/>
      </c:lineChart>
      <c:dateAx>
        <c:axId val="282735368"/>
        <c:scaling>
          <c:orientation val="minMax"/>
        </c:scaling>
        <c:delete val="1"/>
        <c:axPos val="b"/>
        <c:numFmt formatCode="ge" sourceLinked="1"/>
        <c:majorTickMark val="none"/>
        <c:minorTickMark val="none"/>
        <c:tickLblPos val="none"/>
        <c:crossAx val="282735752"/>
        <c:crosses val="autoZero"/>
        <c:auto val="1"/>
        <c:lblOffset val="100"/>
        <c:baseTimeUnit val="years"/>
      </c:dateAx>
      <c:valAx>
        <c:axId val="282735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73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33.76</c:v>
                </c:pt>
                <c:pt idx="1">
                  <c:v>35.049999999999997</c:v>
                </c:pt>
                <c:pt idx="2">
                  <c:v>36.18</c:v>
                </c:pt>
                <c:pt idx="3">
                  <c:v>37.33</c:v>
                </c:pt>
                <c:pt idx="4">
                  <c:v>44.25</c:v>
                </c:pt>
              </c:numCache>
            </c:numRef>
          </c:val>
        </c:ser>
        <c:dLbls>
          <c:showLegendKey val="0"/>
          <c:showVal val="0"/>
          <c:showCatName val="0"/>
          <c:showSerName val="0"/>
          <c:showPercent val="0"/>
          <c:showBubbleSize val="0"/>
        </c:dLbls>
        <c:gapWidth val="150"/>
        <c:axId val="282878632"/>
        <c:axId val="28285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282878632"/>
        <c:axId val="282855952"/>
      </c:lineChart>
      <c:dateAx>
        <c:axId val="282878632"/>
        <c:scaling>
          <c:orientation val="minMax"/>
        </c:scaling>
        <c:delete val="1"/>
        <c:axPos val="b"/>
        <c:numFmt formatCode="ge" sourceLinked="1"/>
        <c:majorTickMark val="none"/>
        <c:minorTickMark val="none"/>
        <c:tickLblPos val="none"/>
        <c:crossAx val="282855952"/>
        <c:crosses val="autoZero"/>
        <c:auto val="1"/>
        <c:lblOffset val="100"/>
        <c:baseTimeUnit val="years"/>
      </c:dateAx>
      <c:valAx>
        <c:axId val="28285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87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5.21</c:v>
                </c:pt>
                <c:pt idx="1">
                  <c:v>5.48</c:v>
                </c:pt>
                <c:pt idx="2">
                  <c:v>6.54</c:v>
                </c:pt>
                <c:pt idx="3">
                  <c:v>6.97</c:v>
                </c:pt>
                <c:pt idx="4">
                  <c:v>6.76</c:v>
                </c:pt>
              </c:numCache>
            </c:numRef>
          </c:val>
        </c:ser>
        <c:dLbls>
          <c:showLegendKey val="0"/>
          <c:showVal val="0"/>
          <c:showCatName val="0"/>
          <c:showSerName val="0"/>
          <c:showPercent val="0"/>
          <c:showBubbleSize val="0"/>
        </c:dLbls>
        <c:gapWidth val="150"/>
        <c:axId val="282876192"/>
        <c:axId val="28283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282876192"/>
        <c:axId val="282836040"/>
      </c:lineChart>
      <c:dateAx>
        <c:axId val="282876192"/>
        <c:scaling>
          <c:orientation val="minMax"/>
        </c:scaling>
        <c:delete val="1"/>
        <c:axPos val="b"/>
        <c:numFmt formatCode="ge" sourceLinked="1"/>
        <c:majorTickMark val="none"/>
        <c:minorTickMark val="none"/>
        <c:tickLblPos val="none"/>
        <c:crossAx val="282836040"/>
        <c:crosses val="autoZero"/>
        <c:auto val="1"/>
        <c:lblOffset val="100"/>
        <c:baseTimeUnit val="years"/>
      </c:dateAx>
      <c:valAx>
        <c:axId val="28283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8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2035080"/>
        <c:axId val="28203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282035080"/>
        <c:axId val="282035472"/>
      </c:lineChart>
      <c:dateAx>
        <c:axId val="282035080"/>
        <c:scaling>
          <c:orientation val="minMax"/>
        </c:scaling>
        <c:delete val="1"/>
        <c:axPos val="b"/>
        <c:numFmt formatCode="ge" sourceLinked="1"/>
        <c:majorTickMark val="none"/>
        <c:minorTickMark val="none"/>
        <c:tickLblPos val="none"/>
        <c:crossAx val="282035472"/>
        <c:crosses val="autoZero"/>
        <c:auto val="1"/>
        <c:lblOffset val="100"/>
        <c:baseTimeUnit val="years"/>
      </c:dateAx>
      <c:valAx>
        <c:axId val="28203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03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396.61</c:v>
                </c:pt>
                <c:pt idx="1">
                  <c:v>494.04</c:v>
                </c:pt>
                <c:pt idx="2">
                  <c:v>314.22000000000003</c:v>
                </c:pt>
                <c:pt idx="3">
                  <c:v>462.83</c:v>
                </c:pt>
                <c:pt idx="4">
                  <c:v>197.33</c:v>
                </c:pt>
              </c:numCache>
            </c:numRef>
          </c:val>
        </c:ser>
        <c:dLbls>
          <c:showLegendKey val="0"/>
          <c:showVal val="0"/>
          <c:showCatName val="0"/>
          <c:showSerName val="0"/>
          <c:showPercent val="0"/>
          <c:showBubbleSize val="0"/>
        </c:dLbls>
        <c:gapWidth val="150"/>
        <c:axId val="283045232"/>
        <c:axId val="28304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283045232"/>
        <c:axId val="283045624"/>
      </c:lineChart>
      <c:dateAx>
        <c:axId val="283045232"/>
        <c:scaling>
          <c:orientation val="minMax"/>
        </c:scaling>
        <c:delete val="1"/>
        <c:axPos val="b"/>
        <c:numFmt formatCode="ge" sourceLinked="1"/>
        <c:majorTickMark val="none"/>
        <c:minorTickMark val="none"/>
        <c:tickLblPos val="none"/>
        <c:crossAx val="283045624"/>
        <c:crosses val="autoZero"/>
        <c:auto val="1"/>
        <c:lblOffset val="100"/>
        <c:baseTimeUnit val="years"/>
      </c:dateAx>
      <c:valAx>
        <c:axId val="283045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304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343.51</c:v>
                </c:pt>
                <c:pt idx="1">
                  <c:v>338.38</c:v>
                </c:pt>
                <c:pt idx="2">
                  <c:v>323.67</c:v>
                </c:pt>
                <c:pt idx="3">
                  <c:v>341.79</c:v>
                </c:pt>
                <c:pt idx="4">
                  <c:v>362.25</c:v>
                </c:pt>
              </c:numCache>
            </c:numRef>
          </c:val>
        </c:ser>
        <c:dLbls>
          <c:showLegendKey val="0"/>
          <c:showVal val="0"/>
          <c:showCatName val="0"/>
          <c:showSerName val="0"/>
          <c:showPercent val="0"/>
          <c:showBubbleSize val="0"/>
        </c:dLbls>
        <c:gapWidth val="150"/>
        <c:axId val="283046800"/>
        <c:axId val="28304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283046800"/>
        <c:axId val="283047192"/>
      </c:lineChart>
      <c:dateAx>
        <c:axId val="283046800"/>
        <c:scaling>
          <c:orientation val="minMax"/>
        </c:scaling>
        <c:delete val="1"/>
        <c:axPos val="b"/>
        <c:numFmt formatCode="ge" sourceLinked="1"/>
        <c:majorTickMark val="none"/>
        <c:minorTickMark val="none"/>
        <c:tickLblPos val="none"/>
        <c:crossAx val="283047192"/>
        <c:crosses val="autoZero"/>
        <c:auto val="1"/>
        <c:lblOffset val="100"/>
        <c:baseTimeUnit val="years"/>
      </c:dateAx>
      <c:valAx>
        <c:axId val="283047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30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110.76</c:v>
                </c:pt>
                <c:pt idx="1">
                  <c:v>105.58</c:v>
                </c:pt>
                <c:pt idx="2">
                  <c:v>110.65</c:v>
                </c:pt>
                <c:pt idx="3">
                  <c:v>112.18</c:v>
                </c:pt>
                <c:pt idx="4">
                  <c:v>116.29</c:v>
                </c:pt>
              </c:numCache>
            </c:numRef>
          </c:val>
        </c:ser>
        <c:dLbls>
          <c:showLegendKey val="0"/>
          <c:showVal val="0"/>
          <c:showCatName val="0"/>
          <c:showSerName val="0"/>
          <c:showPercent val="0"/>
          <c:showBubbleSize val="0"/>
        </c:dLbls>
        <c:gapWidth val="150"/>
        <c:axId val="282034688"/>
        <c:axId val="28203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282034688"/>
        <c:axId val="282034296"/>
      </c:lineChart>
      <c:dateAx>
        <c:axId val="282034688"/>
        <c:scaling>
          <c:orientation val="minMax"/>
        </c:scaling>
        <c:delete val="1"/>
        <c:axPos val="b"/>
        <c:numFmt formatCode="ge" sourceLinked="1"/>
        <c:majorTickMark val="none"/>
        <c:minorTickMark val="none"/>
        <c:tickLblPos val="none"/>
        <c:crossAx val="282034296"/>
        <c:crosses val="autoZero"/>
        <c:auto val="1"/>
        <c:lblOffset val="100"/>
        <c:baseTimeUnit val="years"/>
      </c:dateAx>
      <c:valAx>
        <c:axId val="28203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124.42</c:v>
                </c:pt>
                <c:pt idx="1">
                  <c:v>129.97999999999999</c:v>
                </c:pt>
                <c:pt idx="2">
                  <c:v>124.03</c:v>
                </c:pt>
                <c:pt idx="3">
                  <c:v>122.5</c:v>
                </c:pt>
                <c:pt idx="4">
                  <c:v>117.88</c:v>
                </c:pt>
              </c:numCache>
            </c:numRef>
          </c:val>
        </c:ser>
        <c:dLbls>
          <c:showLegendKey val="0"/>
          <c:showVal val="0"/>
          <c:showCatName val="0"/>
          <c:showSerName val="0"/>
          <c:showPercent val="0"/>
          <c:showBubbleSize val="0"/>
        </c:dLbls>
        <c:gapWidth val="150"/>
        <c:axId val="283044840"/>
        <c:axId val="2832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283044840"/>
        <c:axId val="283223264"/>
      </c:lineChart>
      <c:dateAx>
        <c:axId val="283044840"/>
        <c:scaling>
          <c:orientation val="minMax"/>
        </c:scaling>
        <c:delete val="1"/>
        <c:axPos val="b"/>
        <c:numFmt formatCode="ge" sourceLinked="1"/>
        <c:majorTickMark val="none"/>
        <c:minorTickMark val="none"/>
        <c:tickLblPos val="none"/>
        <c:crossAx val="283223264"/>
        <c:crosses val="autoZero"/>
        <c:auto val="1"/>
        <c:lblOffset val="100"/>
        <c:baseTimeUnit val="years"/>
      </c:dateAx>
      <c:valAx>
        <c:axId val="2832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O60" zoomScaleNormal="100" workbookViewId="0">
      <selection activeCell="CF73" sqref="CF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米子市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149857</v>
      </c>
      <c r="AJ8" s="75"/>
      <c r="AK8" s="75"/>
      <c r="AL8" s="75"/>
      <c r="AM8" s="75"/>
      <c r="AN8" s="75"/>
      <c r="AO8" s="75"/>
      <c r="AP8" s="76"/>
      <c r="AQ8" s="57">
        <f>データ!R6</f>
        <v>132.41999999999999</v>
      </c>
      <c r="AR8" s="57"/>
      <c r="AS8" s="57"/>
      <c r="AT8" s="57"/>
      <c r="AU8" s="57"/>
      <c r="AV8" s="57"/>
      <c r="AW8" s="57"/>
      <c r="AX8" s="57"/>
      <c r="AY8" s="57">
        <f>データ!S6</f>
        <v>1131.68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63.39</v>
      </c>
      <c r="K10" s="57"/>
      <c r="L10" s="57"/>
      <c r="M10" s="57"/>
      <c r="N10" s="57"/>
      <c r="O10" s="57"/>
      <c r="P10" s="57"/>
      <c r="Q10" s="57"/>
      <c r="R10" s="57">
        <f>データ!O6</f>
        <v>99.19</v>
      </c>
      <c r="S10" s="57"/>
      <c r="T10" s="57"/>
      <c r="U10" s="57"/>
      <c r="V10" s="57"/>
      <c r="W10" s="57"/>
      <c r="X10" s="57"/>
      <c r="Y10" s="57"/>
      <c r="Z10" s="65">
        <f>データ!P6</f>
        <v>2194</v>
      </c>
      <c r="AA10" s="65"/>
      <c r="AB10" s="65"/>
      <c r="AC10" s="65"/>
      <c r="AD10" s="65"/>
      <c r="AE10" s="65"/>
      <c r="AF10" s="65"/>
      <c r="AG10" s="65"/>
      <c r="AH10" s="2"/>
      <c r="AI10" s="65">
        <f>データ!T6</f>
        <v>186698</v>
      </c>
      <c r="AJ10" s="65"/>
      <c r="AK10" s="65"/>
      <c r="AL10" s="65"/>
      <c r="AM10" s="65"/>
      <c r="AN10" s="65"/>
      <c r="AO10" s="65"/>
      <c r="AP10" s="65"/>
      <c r="AQ10" s="57">
        <f>データ!U6</f>
        <v>165.64</v>
      </c>
      <c r="AR10" s="57"/>
      <c r="AS10" s="57"/>
      <c r="AT10" s="57"/>
      <c r="AU10" s="57"/>
      <c r="AV10" s="57"/>
      <c r="AW10" s="57"/>
      <c r="AX10" s="57"/>
      <c r="AY10" s="57">
        <f>データ!V6</f>
        <v>1127.1300000000001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312029</v>
      </c>
      <c r="D6" s="31">
        <f t="shared" si="3"/>
        <v>46</v>
      </c>
      <c r="E6" s="31">
        <f t="shared" si="3"/>
        <v>1</v>
      </c>
      <c r="F6" s="31">
        <f t="shared" si="3"/>
        <v>0</v>
      </c>
      <c r="G6" s="31">
        <f t="shared" si="3"/>
        <v>1</v>
      </c>
      <c r="H6" s="31" t="str">
        <f t="shared" si="3"/>
        <v>鳥取県　米子市</v>
      </c>
      <c r="I6" s="31" t="str">
        <f t="shared" si="3"/>
        <v>法適用</v>
      </c>
      <c r="J6" s="31" t="str">
        <f t="shared" si="3"/>
        <v>水道事業</v>
      </c>
      <c r="K6" s="31" t="str">
        <f t="shared" si="3"/>
        <v>末端給水事業</v>
      </c>
      <c r="L6" s="31" t="str">
        <f t="shared" si="3"/>
        <v>A2</v>
      </c>
      <c r="M6" s="32" t="str">
        <f t="shared" si="3"/>
        <v>-</v>
      </c>
      <c r="N6" s="32">
        <f t="shared" si="3"/>
        <v>63.39</v>
      </c>
      <c r="O6" s="32">
        <f t="shared" si="3"/>
        <v>99.19</v>
      </c>
      <c r="P6" s="32">
        <f t="shared" si="3"/>
        <v>2194</v>
      </c>
      <c r="Q6" s="32">
        <f t="shared" si="3"/>
        <v>149857</v>
      </c>
      <c r="R6" s="32">
        <f t="shared" si="3"/>
        <v>132.41999999999999</v>
      </c>
      <c r="S6" s="32">
        <f t="shared" si="3"/>
        <v>1131.68</v>
      </c>
      <c r="T6" s="32">
        <f t="shared" si="3"/>
        <v>186698</v>
      </c>
      <c r="U6" s="32">
        <f t="shared" si="3"/>
        <v>165.64</v>
      </c>
      <c r="V6" s="32">
        <f t="shared" si="3"/>
        <v>1127.1300000000001</v>
      </c>
      <c r="W6" s="33">
        <f>IF(W7="",NA(),W7)</f>
        <v>115.45</v>
      </c>
      <c r="X6" s="33">
        <f t="shared" ref="X6:AF6" si="4">IF(X7="",NA(),X7)</f>
        <v>110.9</v>
      </c>
      <c r="Y6" s="33">
        <f t="shared" si="4"/>
        <v>116.22</v>
      </c>
      <c r="Z6" s="33">
        <f t="shared" si="4"/>
        <v>118.13</v>
      </c>
      <c r="AA6" s="33">
        <f t="shared" si="4"/>
        <v>120.33</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396.61</v>
      </c>
      <c r="AT6" s="33">
        <f t="shared" ref="AT6:BB6" si="6">IF(AT7="",NA(),AT7)</f>
        <v>494.04</v>
      </c>
      <c r="AU6" s="33">
        <f t="shared" si="6"/>
        <v>314.22000000000003</v>
      </c>
      <c r="AV6" s="33">
        <f t="shared" si="6"/>
        <v>462.83</v>
      </c>
      <c r="AW6" s="33">
        <f t="shared" si="6"/>
        <v>197.33</v>
      </c>
      <c r="AX6" s="33">
        <f t="shared" si="6"/>
        <v>545.52</v>
      </c>
      <c r="AY6" s="33">
        <f t="shared" si="6"/>
        <v>602.73</v>
      </c>
      <c r="AZ6" s="33">
        <f t="shared" si="6"/>
        <v>590.46</v>
      </c>
      <c r="BA6" s="33">
        <f t="shared" si="6"/>
        <v>628.34</v>
      </c>
      <c r="BB6" s="33">
        <f t="shared" si="6"/>
        <v>289.8</v>
      </c>
      <c r="BC6" s="32" t="str">
        <f>IF(BC7="","",IF(BC7="-","【-】","【"&amp;SUBSTITUTE(TEXT(BC7,"#,##0.00"),"-","△")&amp;"】"))</f>
        <v>【264.16】</v>
      </c>
      <c r="BD6" s="33">
        <f>IF(BD7="",NA(),BD7)</f>
        <v>343.51</v>
      </c>
      <c r="BE6" s="33">
        <f t="shared" ref="BE6:BM6" si="7">IF(BE7="",NA(),BE7)</f>
        <v>338.38</v>
      </c>
      <c r="BF6" s="33">
        <f t="shared" si="7"/>
        <v>323.67</v>
      </c>
      <c r="BG6" s="33">
        <f t="shared" si="7"/>
        <v>341.79</v>
      </c>
      <c r="BH6" s="33">
        <f t="shared" si="7"/>
        <v>362.25</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110.76</v>
      </c>
      <c r="BP6" s="33">
        <f t="shared" ref="BP6:BX6" si="8">IF(BP7="",NA(),BP7)</f>
        <v>105.58</v>
      </c>
      <c r="BQ6" s="33">
        <f t="shared" si="8"/>
        <v>110.65</v>
      </c>
      <c r="BR6" s="33">
        <f t="shared" si="8"/>
        <v>112.18</v>
      </c>
      <c r="BS6" s="33">
        <f t="shared" si="8"/>
        <v>116.29</v>
      </c>
      <c r="BT6" s="33">
        <f t="shared" si="8"/>
        <v>100.11</v>
      </c>
      <c r="BU6" s="33">
        <f t="shared" si="8"/>
        <v>99</v>
      </c>
      <c r="BV6" s="33">
        <f t="shared" si="8"/>
        <v>99.91</v>
      </c>
      <c r="BW6" s="33">
        <f t="shared" si="8"/>
        <v>99.89</v>
      </c>
      <c r="BX6" s="33">
        <f t="shared" si="8"/>
        <v>107.05</v>
      </c>
      <c r="BY6" s="32" t="str">
        <f>IF(BY7="","",IF(BY7="-","【-】","【"&amp;SUBSTITUTE(TEXT(BY7,"#,##0.00"),"-","△")&amp;"】"))</f>
        <v>【104.60】</v>
      </c>
      <c r="BZ6" s="33">
        <f>IF(BZ7="",NA(),BZ7)</f>
        <v>124.42</v>
      </c>
      <c r="CA6" s="33">
        <f t="shared" ref="CA6:CI6" si="9">IF(CA7="",NA(),CA7)</f>
        <v>129.97999999999999</v>
      </c>
      <c r="CB6" s="33">
        <f t="shared" si="9"/>
        <v>124.03</v>
      </c>
      <c r="CC6" s="33">
        <f t="shared" si="9"/>
        <v>122.5</v>
      </c>
      <c r="CD6" s="33">
        <f t="shared" si="9"/>
        <v>117.88</v>
      </c>
      <c r="CE6" s="33">
        <f t="shared" si="9"/>
        <v>163.07</v>
      </c>
      <c r="CF6" s="33">
        <f t="shared" si="9"/>
        <v>164.03</v>
      </c>
      <c r="CG6" s="33">
        <f t="shared" si="9"/>
        <v>164.25</v>
      </c>
      <c r="CH6" s="33">
        <f t="shared" si="9"/>
        <v>165.34</v>
      </c>
      <c r="CI6" s="33">
        <f t="shared" si="9"/>
        <v>155.09</v>
      </c>
      <c r="CJ6" s="32" t="str">
        <f>IF(CJ7="","",IF(CJ7="-","【-】","【"&amp;SUBSTITUTE(TEXT(CJ7,"#,##0.00"),"-","△")&amp;"】"))</f>
        <v>【164.21】</v>
      </c>
      <c r="CK6" s="33">
        <f>IF(CK7="",NA(),CK7)</f>
        <v>62.59</v>
      </c>
      <c r="CL6" s="33">
        <f t="shared" ref="CL6:CT6" si="10">IF(CL7="",NA(),CL7)</f>
        <v>78.22</v>
      </c>
      <c r="CM6" s="33">
        <f t="shared" si="10"/>
        <v>77.650000000000006</v>
      </c>
      <c r="CN6" s="33">
        <f t="shared" si="10"/>
        <v>76.91</v>
      </c>
      <c r="CO6" s="33">
        <f t="shared" si="10"/>
        <v>75.33</v>
      </c>
      <c r="CP6" s="33">
        <f t="shared" si="10"/>
        <v>63.67</v>
      </c>
      <c r="CQ6" s="33">
        <f t="shared" si="10"/>
        <v>63.07</v>
      </c>
      <c r="CR6" s="33">
        <f t="shared" si="10"/>
        <v>62.71</v>
      </c>
      <c r="CS6" s="33">
        <f t="shared" si="10"/>
        <v>62.15</v>
      </c>
      <c r="CT6" s="33">
        <f t="shared" si="10"/>
        <v>61.61</v>
      </c>
      <c r="CU6" s="32" t="str">
        <f>IF(CU7="","",IF(CU7="-","【-】","【"&amp;SUBSTITUTE(TEXT(CU7,"#,##0.00"),"-","△")&amp;"】"))</f>
        <v>【59.80】</v>
      </c>
      <c r="CV6" s="33">
        <f>IF(CV7="",NA(),CV7)</f>
        <v>91.22</v>
      </c>
      <c r="CW6" s="33">
        <f t="shared" ref="CW6:DE6" si="11">IF(CW7="",NA(),CW7)</f>
        <v>91.13</v>
      </c>
      <c r="CX6" s="33">
        <f t="shared" si="11"/>
        <v>91.64</v>
      </c>
      <c r="CY6" s="33">
        <f t="shared" si="11"/>
        <v>92.01</v>
      </c>
      <c r="CZ6" s="33">
        <f t="shared" si="11"/>
        <v>91.77</v>
      </c>
      <c r="DA6" s="33">
        <f t="shared" si="11"/>
        <v>90.67</v>
      </c>
      <c r="DB6" s="33">
        <f t="shared" si="11"/>
        <v>89.96</v>
      </c>
      <c r="DC6" s="33">
        <f t="shared" si="11"/>
        <v>90.54</v>
      </c>
      <c r="DD6" s="33">
        <f t="shared" si="11"/>
        <v>90.64</v>
      </c>
      <c r="DE6" s="33">
        <f t="shared" si="11"/>
        <v>90.23</v>
      </c>
      <c r="DF6" s="32" t="str">
        <f>IF(DF7="","",IF(DF7="-","【-】","【"&amp;SUBSTITUTE(TEXT(DF7,"#,##0.00"),"-","△")&amp;"】"))</f>
        <v>【89.78】</v>
      </c>
      <c r="DG6" s="33">
        <f>IF(DG7="",NA(),DG7)</f>
        <v>33.76</v>
      </c>
      <c r="DH6" s="33">
        <f t="shared" ref="DH6:DP6" si="12">IF(DH7="",NA(),DH7)</f>
        <v>35.049999999999997</v>
      </c>
      <c r="DI6" s="33">
        <f t="shared" si="12"/>
        <v>36.18</v>
      </c>
      <c r="DJ6" s="33">
        <f t="shared" si="12"/>
        <v>37.33</v>
      </c>
      <c r="DK6" s="33">
        <f t="shared" si="12"/>
        <v>44.25</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5.21</v>
      </c>
      <c r="DS6" s="33">
        <f t="shared" ref="DS6:EA6" si="13">IF(DS7="",NA(),DS7)</f>
        <v>5.48</v>
      </c>
      <c r="DT6" s="33">
        <f t="shared" si="13"/>
        <v>6.54</v>
      </c>
      <c r="DU6" s="33">
        <f t="shared" si="13"/>
        <v>6.97</v>
      </c>
      <c r="DV6" s="33">
        <f t="shared" si="13"/>
        <v>6.76</v>
      </c>
      <c r="DW6" s="33">
        <f t="shared" si="13"/>
        <v>9.42</v>
      </c>
      <c r="DX6" s="33">
        <f t="shared" si="13"/>
        <v>9.92</v>
      </c>
      <c r="DY6" s="33">
        <f t="shared" si="13"/>
        <v>11.07</v>
      </c>
      <c r="DZ6" s="33">
        <f t="shared" si="13"/>
        <v>12.21</v>
      </c>
      <c r="EA6" s="33">
        <f t="shared" si="13"/>
        <v>13.57</v>
      </c>
      <c r="EB6" s="32" t="str">
        <f>IF(EB7="","",IF(EB7="-","【-】","【"&amp;SUBSTITUTE(TEXT(EB7,"#,##0.00"),"-","△")&amp;"】"))</f>
        <v>【12.42】</v>
      </c>
      <c r="EC6" s="33">
        <f>IF(EC7="",NA(),EC7)</f>
        <v>0.25</v>
      </c>
      <c r="ED6" s="33">
        <f t="shared" ref="ED6:EL6" si="14">IF(ED7="",NA(),ED7)</f>
        <v>0.52</v>
      </c>
      <c r="EE6" s="33">
        <f t="shared" si="14"/>
        <v>0.77</v>
      </c>
      <c r="EF6" s="33">
        <f t="shared" si="14"/>
        <v>0.67</v>
      </c>
      <c r="EG6" s="33">
        <f t="shared" si="14"/>
        <v>0.68</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312029</v>
      </c>
      <c r="D7" s="35">
        <v>46</v>
      </c>
      <c r="E7" s="35">
        <v>1</v>
      </c>
      <c r="F7" s="35">
        <v>0</v>
      </c>
      <c r="G7" s="35">
        <v>1</v>
      </c>
      <c r="H7" s="35" t="s">
        <v>93</v>
      </c>
      <c r="I7" s="35" t="s">
        <v>94</v>
      </c>
      <c r="J7" s="35" t="s">
        <v>95</v>
      </c>
      <c r="K7" s="35" t="s">
        <v>96</v>
      </c>
      <c r="L7" s="35" t="s">
        <v>97</v>
      </c>
      <c r="M7" s="36" t="s">
        <v>98</v>
      </c>
      <c r="N7" s="36">
        <v>63.39</v>
      </c>
      <c r="O7" s="36">
        <v>99.19</v>
      </c>
      <c r="P7" s="36">
        <v>2194</v>
      </c>
      <c r="Q7" s="36">
        <v>149857</v>
      </c>
      <c r="R7" s="36">
        <v>132.41999999999999</v>
      </c>
      <c r="S7" s="36">
        <v>1131.68</v>
      </c>
      <c r="T7" s="36">
        <v>186698</v>
      </c>
      <c r="U7" s="36">
        <v>165.64</v>
      </c>
      <c r="V7" s="36">
        <v>1127.1300000000001</v>
      </c>
      <c r="W7" s="36">
        <v>115.45</v>
      </c>
      <c r="X7" s="36">
        <v>110.9</v>
      </c>
      <c r="Y7" s="36">
        <v>116.22</v>
      </c>
      <c r="Z7" s="36">
        <v>118.13</v>
      </c>
      <c r="AA7" s="36">
        <v>120.33</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396.61</v>
      </c>
      <c r="AT7" s="36">
        <v>494.04</v>
      </c>
      <c r="AU7" s="36">
        <v>314.22000000000003</v>
      </c>
      <c r="AV7" s="36">
        <v>462.83</v>
      </c>
      <c r="AW7" s="36">
        <v>197.33</v>
      </c>
      <c r="AX7" s="36">
        <v>545.52</v>
      </c>
      <c r="AY7" s="36">
        <v>602.73</v>
      </c>
      <c r="AZ7" s="36">
        <v>590.46</v>
      </c>
      <c r="BA7" s="36">
        <v>628.34</v>
      </c>
      <c r="BB7" s="36">
        <v>289.8</v>
      </c>
      <c r="BC7" s="36">
        <v>264.16000000000003</v>
      </c>
      <c r="BD7" s="36">
        <v>343.51</v>
      </c>
      <c r="BE7" s="36">
        <v>338.38</v>
      </c>
      <c r="BF7" s="36">
        <v>323.67</v>
      </c>
      <c r="BG7" s="36">
        <v>341.79</v>
      </c>
      <c r="BH7" s="36">
        <v>362.25</v>
      </c>
      <c r="BI7" s="36">
        <v>313.52999999999997</v>
      </c>
      <c r="BJ7" s="36">
        <v>310.79000000000002</v>
      </c>
      <c r="BK7" s="36">
        <v>299.16000000000003</v>
      </c>
      <c r="BL7" s="36">
        <v>297.13</v>
      </c>
      <c r="BM7" s="36">
        <v>301.99</v>
      </c>
      <c r="BN7" s="36">
        <v>283.72000000000003</v>
      </c>
      <c r="BO7" s="36">
        <v>110.76</v>
      </c>
      <c r="BP7" s="36">
        <v>105.58</v>
      </c>
      <c r="BQ7" s="36">
        <v>110.65</v>
      </c>
      <c r="BR7" s="36">
        <v>112.18</v>
      </c>
      <c r="BS7" s="36">
        <v>116.29</v>
      </c>
      <c r="BT7" s="36">
        <v>100.11</v>
      </c>
      <c r="BU7" s="36">
        <v>99</v>
      </c>
      <c r="BV7" s="36">
        <v>99.91</v>
      </c>
      <c r="BW7" s="36">
        <v>99.89</v>
      </c>
      <c r="BX7" s="36">
        <v>107.05</v>
      </c>
      <c r="BY7" s="36">
        <v>104.6</v>
      </c>
      <c r="BZ7" s="36">
        <v>124.42</v>
      </c>
      <c r="CA7" s="36">
        <v>129.97999999999999</v>
      </c>
      <c r="CB7" s="36">
        <v>124.03</v>
      </c>
      <c r="CC7" s="36">
        <v>122.5</v>
      </c>
      <c r="CD7" s="36">
        <v>117.88</v>
      </c>
      <c r="CE7" s="36">
        <v>163.07</v>
      </c>
      <c r="CF7" s="36">
        <v>164.03</v>
      </c>
      <c r="CG7" s="36">
        <v>164.25</v>
      </c>
      <c r="CH7" s="36">
        <v>165.34</v>
      </c>
      <c r="CI7" s="36">
        <v>155.09</v>
      </c>
      <c r="CJ7" s="36">
        <v>164.21</v>
      </c>
      <c r="CK7" s="36">
        <v>62.59</v>
      </c>
      <c r="CL7" s="36">
        <v>78.22</v>
      </c>
      <c r="CM7" s="36">
        <v>77.650000000000006</v>
      </c>
      <c r="CN7" s="36">
        <v>76.91</v>
      </c>
      <c r="CO7" s="36">
        <v>75.33</v>
      </c>
      <c r="CP7" s="36">
        <v>63.67</v>
      </c>
      <c r="CQ7" s="36">
        <v>63.07</v>
      </c>
      <c r="CR7" s="36">
        <v>62.71</v>
      </c>
      <c r="CS7" s="36">
        <v>62.15</v>
      </c>
      <c r="CT7" s="36">
        <v>61.61</v>
      </c>
      <c r="CU7" s="36">
        <v>59.8</v>
      </c>
      <c r="CV7" s="36">
        <v>91.22</v>
      </c>
      <c r="CW7" s="36">
        <v>91.13</v>
      </c>
      <c r="CX7" s="36">
        <v>91.64</v>
      </c>
      <c r="CY7" s="36">
        <v>92.01</v>
      </c>
      <c r="CZ7" s="36">
        <v>91.77</v>
      </c>
      <c r="DA7" s="36">
        <v>90.67</v>
      </c>
      <c r="DB7" s="36">
        <v>89.96</v>
      </c>
      <c r="DC7" s="36">
        <v>90.54</v>
      </c>
      <c r="DD7" s="36">
        <v>90.64</v>
      </c>
      <c r="DE7" s="36">
        <v>90.23</v>
      </c>
      <c r="DF7" s="36">
        <v>89.78</v>
      </c>
      <c r="DG7" s="36">
        <v>33.76</v>
      </c>
      <c r="DH7" s="36">
        <v>35.049999999999997</v>
      </c>
      <c r="DI7" s="36">
        <v>36.18</v>
      </c>
      <c r="DJ7" s="36">
        <v>37.33</v>
      </c>
      <c r="DK7" s="36">
        <v>44.25</v>
      </c>
      <c r="DL7" s="36">
        <v>40.369999999999997</v>
      </c>
      <c r="DM7" s="36">
        <v>41.47</v>
      </c>
      <c r="DN7" s="36">
        <v>42.43</v>
      </c>
      <c r="DO7" s="36">
        <v>43.24</v>
      </c>
      <c r="DP7" s="36">
        <v>46.36</v>
      </c>
      <c r="DQ7" s="36">
        <v>46.31</v>
      </c>
      <c r="DR7" s="36">
        <v>5.21</v>
      </c>
      <c r="DS7" s="36">
        <v>5.48</v>
      </c>
      <c r="DT7" s="36">
        <v>6.54</v>
      </c>
      <c r="DU7" s="36">
        <v>6.97</v>
      </c>
      <c r="DV7" s="36">
        <v>6.76</v>
      </c>
      <c r="DW7" s="36">
        <v>9.42</v>
      </c>
      <c r="DX7" s="36">
        <v>9.92</v>
      </c>
      <c r="DY7" s="36">
        <v>11.07</v>
      </c>
      <c r="DZ7" s="36">
        <v>12.21</v>
      </c>
      <c r="EA7" s="36">
        <v>13.57</v>
      </c>
      <c r="EB7" s="36">
        <v>12.42</v>
      </c>
      <c r="EC7" s="36">
        <v>0.25</v>
      </c>
      <c r="ED7" s="36">
        <v>0.52</v>
      </c>
      <c r="EE7" s="36">
        <v>0.77</v>
      </c>
      <c r="EF7" s="36">
        <v>0.67</v>
      </c>
      <c r="EG7" s="36">
        <v>0.68</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 総務課</cp:lastModifiedBy>
  <cp:lastPrinted>2016-02-16T04:14:31Z</cp:lastPrinted>
  <dcterms:created xsi:type="dcterms:W3CDTF">2016-02-03T07:25:58Z</dcterms:created>
  <dcterms:modified xsi:type="dcterms:W3CDTF">2016-02-16T23:31:29Z</dcterms:modified>
  <cp:category/>
</cp:coreProperties>
</file>