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R6" i="5"/>
  <c r="Q6" i="5"/>
  <c r="P6" i="5"/>
  <c r="O6" i="5"/>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D10" i="4"/>
  <c r="W10" i="4"/>
  <c r="P10" i="4"/>
  <c r="I10" i="4"/>
  <c r="B10" i="4"/>
  <c r="BB8" i="4"/>
  <c r="AT8" i="4"/>
  <c r="AL8" i="4"/>
  <c r="W8" i="4"/>
  <c r="I8" i="4"/>
  <c r="B6" i="4"/>
  <c r="C10" i="5" l="1"/>
  <c r="D10" i="5"/>
  <c r="E10" i="5"/>
  <c r="B10" i="5"/>
</calcChain>
</file>

<file path=xl/sharedStrings.xml><?xml version="1.0" encoding="utf-8"?>
<sst xmlns="http://schemas.openxmlformats.org/spreadsheetml/2006/main" count="264" uniqueCount="110">
  <si>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</si>
  <si>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</si>
  <si>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</si>
  <si>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</si>
  <si>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</si>
  <si>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</si>
  <si>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</si>
  <si>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</si>
  <si>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</si>
  <si>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</si>
  <si>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</si>
  <si>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</si>
  <si>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</si>
  <si>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</si>
  <si>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</si>
  <si>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</si>
  <si>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</si>
  <si>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</si>
  <si>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</si>
  <si>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</si>
  <si>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</si>
  <si>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</si>
  <si>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</si>
  <si>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</si>
  <si>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</si>
  <si>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</si>
  <si>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</si>
  <si>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</si>
  <si>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</si>
  <si>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</si>
  <si>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</si>
  <si>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</si>
  <si>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</si>
  <si>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</si>
  <si>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</si>
  <si>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</si>
  <si>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</si>
  <si>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</si>
  <si>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</si>
  <si>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</si>
  <si>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</si>
  <si>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22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</si>
  <si>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</si>
  <si>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</si>
  <si>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</si>
  <si>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</si>
  <si>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</si>
  <si>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</si>
  <si>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</si>
  <si>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</si>
  <si>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</si>
  <si>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</si>
  <si>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</si>
  <si>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</si>
  <si>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</si>
  <si>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</si>
  <si>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</si>
  <si>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</si>
  <si>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</si>
  <si>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</si>
  <si>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</si>
  <si>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</si>
  <si>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</si>
  <si>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</si>
  <si>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</si>
  <si>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</si>
  <si>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</si>
  <si>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</si>
  <si>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</si>
  <si>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</si>
  <si>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</si>
  <si>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</si>
  <si>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</si>
  <si>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</si>
  <si>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</si>
  <si>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</si>
  <si>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</si>
  <si>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</si>
  <si>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</si>
  <si>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</si>
  <si>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</si>
  <si>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</si>
  <si>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</si>
  <si>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</si>
  <si>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</si>
  <si>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</si>
  <si>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</si>
  <si>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</si>
  <si>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</si>
  <si>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</si>
  <si>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</si>
  <si>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</si>
  <si>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</si>
  <si>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</si>
  <si>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</si>
  <si>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</si>
  <si>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鳥取市</t>
  </si>
  <si>
    <t>法適用</t>
  </si>
  <si>
    <t>下水道事業</t>
  </si>
  <si>
    <t>漁業集落排水</t>
  </si>
  <si>
    <t>H2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</si>
  <si>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</si>
  <si>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</si>
  <si>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</si>
  <si>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</si>
  <si>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</si>
  <si>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</si>
  <si>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流動比率は26年度から会計基準が改正されたため、流動負債に企業債の償還額が含まれるようになった。そのため、流動比率が大幅に減少したものの、企業債の返済のための原資は、使用料収入や一般会計繰入金等により得るものであることから支払い能力は確保されている。
④H25からH26にかけての企業債残高対事業規模比率の悪化は、一般会計負担金の算定方法を変えたことで負担金が減少したことに起因するものであり、従来の算定方法に置換えた場合、前２ヵ年と同水準となる。
⑤経費回収率は、本来あるべき100％の水準を大きく下回っている。とりわけ、26年度は、資産減耗費が例年より多く計上されたため、一時的に悪化した。経費回収率が低位にも関わらず、経常収支比率が100％前後の水準にあることから、収益のうち使用料以外の収入の割合が高いと言える。
⑥汚水処理原価は、26年度に資産減耗費が例年より多く計上されたことにより一時的に大幅に上昇したものの、従来は、類似団体の平均値を大きく下回っていることから効率的な処理がなされてきたと言える。しかし、経費回収率の水準の低さを勘案すれば、汚水処理に見合った使用料が確保できていないと言える。
⑦施設利用率は、例年48％台で推移しているが、最大稼働率で見た場合90％を超えるため、適正な規模と判断できる。</t>
    <rPh sb="70" eb="72">
      <t>キギョウ</t>
    </rPh>
    <rPh sb="72" eb="73">
      <t>サイ</t>
    </rPh>
    <rPh sb="74" eb="76">
      <t>ヘンサイ</t>
    </rPh>
    <rPh sb="80" eb="82">
      <t>ゲンシ</t>
    </rPh>
    <rPh sb="84" eb="87">
      <t>シヨウリョウ</t>
    </rPh>
    <rPh sb="87" eb="89">
      <t>シュウニュウ</t>
    </rPh>
    <rPh sb="90" eb="92">
      <t>イッパン</t>
    </rPh>
    <rPh sb="92" eb="94">
      <t>カイケイ</t>
    </rPh>
    <rPh sb="94" eb="96">
      <t>クリイレ</t>
    </rPh>
    <rPh sb="96" eb="97">
      <t>キン</t>
    </rPh>
    <rPh sb="97" eb="98">
      <t>トウ</t>
    </rPh>
    <rPh sb="101" eb="102">
      <t>ウ</t>
    </rPh>
    <rPh sb="112" eb="114">
      <t>シハラ</t>
    </rPh>
    <rPh sb="115" eb="117">
      <t>ノウリョク</t>
    </rPh>
    <rPh sb="118" eb="120">
      <t>カクホ</t>
    </rPh>
    <rPh sb="154" eb="156">
      <t>アッカ</t>
    </rPh>
    <rPh sb="177" eb="180">
      <t>フタンキン</t>
    </rPh>
    <rPh sb="181" eb="183">
      <t>ゲンショウ</t>
    </rPh>
    <rPh sb="188" eb="190">
      <t>キイン</t>
    </rPh>
    <rPh sb="198" eb="200">
      <t>ジュウライ</t>
    </rPh>
    <rPh sb="201" eb="203">
      <t>サンテイ</t>
    </rPh>
    <rPh sb="203" eb="205">
      <t>ホウホウ</t>
    </rPh>
    <rPh sb="206" eb="208">
      <t>オキカ</t>
    </rPh>
    <rPh sb="210" eb="212">
      <t>バアイ</t>
    </rPh>
    <rPh sb="213" eb="214">
      <t>マエ</t>
    </rPh>
    <rPh sb="216" eb="217">
      <t>ネン</t>
    </rPh>
    <rPh sb="218" eb="219">
      <t>ドウ</t>
    </rPh>
    <rPh sb="219" eb="221">
      <t>スイジュン</t>
    </rPh>
    <rPh sb="227" eb="229">
      <t>ケイヒ</t>
    </rPh>
    <rPh sb="229" eb="231">
      <t>カイシュウ</t>
    </rPh>
    <rPh sb="231" eb="232">
      <t>リツ</t>
    </rPh>
    <rPh sb="234" eb="236">
      <t>ホンライ</t>
    </rPh>
    <rPh sb="245" eb="247">
      <t>スイジュン</t>
    </rPh>
    <rPh sb="248" eb="249">
      <t>オオ</t>
    </rPh>
    <rPh sb="251" eb="253">
      <t>シタマワ</t>
    </rPh>
    <rPh sb="298" eb="300">
      <t>ケイヒ</t>
    </rPh>
    <rPh sb="300" eb="302">
      <t>カイシュウ</t>
    </rPh>
    <rPh sb="302" eb="303">
      <t>リツ</t>
    </rPh>
    <rPh sb="313" eb="315">
      <t>ケイジョウ</t>
    </rPh>
    <rPh sb="315" eb="317">
      <t>シュウシ</t>
    </rPh>
    <rPh sb="317" eb="319">
      <t>ヒリツ</t>
    </rPh>
    <rPh sb="324" eb="326">
      <t>ゼンゴ</t>
    </rPh>
    <rPh sb="327" eb="329">
      <t>スイジュン</t>
    </rPh>
    <rPh sb="337" eb="339">
      <t>シュウエキ</t>
    </rPh>
    <rPh sb="342" eb="345">
      <t>シヨウリョウ</t>
    </rPh>
    <rPh sb="345" eb="347">
      <t>イガイ</t>
    </rPh>
    <rPh sb="348" eb="350">
      <t>シュウニュウ</t>
    </rPh>
    <rPh sb="351" eb="353">
      <t>ワリアイ</t>
    </rPh>
    <rPh sb="354" eb="355">
      <t>タカ</t>
    </rPh>
    <rPh sb="357" eb="358">
      <t>イ</t>
    </rPh>
    <rPh sb="363" eb="365">
      <t>オスイ</t>
    </rPh>
    <rPh sb="365" eb="367">
      <t>ショリ</t>
    </rPh>
    <rPh sb="367" eb="369">
      <t>ゲンカ</t>
    </rPh>
    <rPh sb="398" eb="401">
      <t>イチジテキ</t>
    </rPh>
    <rPh sb="402" eb="404">
      <t>オオハバ</t>
    </rPh>
    <rPh sb="405" eb="407">
      <t>ジョウショウ</t>
    </rPh>
    <rPh sb="413" eb="415">
      <t>ジュウライ</t>
    </rPh>
    <rPh sb="417" eb="419">
      <t>ルイジ</t>
    </rPh>
    <rPh sb="419" eb="421">
      <t>ダンタイ</t>
    </rPh>
    <rPh sb="422" eb="424">
      <t>ヘイキン</t>
    </rPh>
    <rPh sb="424" eb="425">
      <t>チ</t>
    </rPh>
    <rPh sb="426" eb="427">
      <t>オオ</t>
    </rPh>
    <rPh sb="429" eb="431">
      <t>シタマワ</t>
    </rPh>
    <rPh sb="439" eb="442">
      <t>コウリツテキ</t>
    </rPh>
    <rPh sb="443" eb="445">
      <t>ショリ</t>
    </rPh>
    <rPh sb="453" eb="454">
      <t>イ</t>
    </rPh>
    <rPh sb="461" eb="463">
      <t>ケイヒ</t>
    </rPh>
    <rPh sb="463" eb="465">
      <t>カイシュウ</t>
    </rPh>
    <rPh sb="465" eb="466">
      <t>リツ</t>
    </rPh>
    <rPh sb="467" eb="469">
      <t>スイジュン</t>
    </rPh>
    <rPh sb="470" eb="471">
      <t>ヒク</t>
    </rPh>
    <rPh sb="473" eb="475">
      <t>カンアン</t>
    </rPh>
    <rPh sb="479" eb="481">
      <t>オスイ</t>
    </rPh>
    <rPh sb="481" eb="483">
      <t>ショリ</t>
    </rPh>
    <rPh sb="484" eb="486">
      <t>ミア</t>
    </rPh>
    <rPh sb="488" eb="491">
      <t>シヨウリョウ</t>
    </rPh>
    <rPh sb="492" eb="494">
      <t>カクホ</t>
    </rPh>
    <rPh sb="501" eb="502">
      <t>イ</t>
    </rPh>
    <rPh sb="507" eb="509">
      <t>シセツ</t>
    </rPh>
    <rPh sb="509" eb="512">
      <t>リヨウリツ</t>
    </rPh>
    <rPh sb="514" eb="516">
      <t>レイネン</t>
    </rPh>
    <rPh sb="519" eb="520">
      <t>ダイ</t>
    </rPh>
    <rPh sb="521" eb="523">
      <t>スイイ</t>
    </rPh>
    <rPh sb="529" eb="530">
      <t>サイ</t>
    </rPh>
    <rPh sb="530" eb="531">
      <t>ダイ</t>
    </rPh>
    <rPh sb="531" eb="533">
      <t>カドウ</t>
    </rPh>
    <rPh sb="533" eb="534">
      <t>リツ</t>
    </rPh>
    <rPh sb="535" eb="536">
      <t>ミ</t>
    </rPh>
    <rPh sb="537" eb="539">
      <t>バアイ</t>
    </rPh>
    <rPh sb="543" eb="544">
      <t>コ</t>
    </rPh>
    <rPh sb="549" eb="551">
      <t>テキセイ</t>
    </rPh>
    <rPh sb="552" eb="554">
      <t>キボ</t>
    </rPh>
    <rPh sb="555" eb="557">
      <t>ハンダン</t>
    </rPh>
    <phoneticPr fontId="4"/>
  </si>
  <si>
    <t>経常収支比率は例年100％で前後で推移し、累積欠損金比率も25年度以降解消していることから、経営状況は概ね良好である。
しかし、経費回収率が100％未満であることを勘案すれば、総収益のうち使用料以外の収入の割合が高いと言える。
また、26年度は例外として、汚水処理原価が、類似団体平均と比べても著しく低廉だったにもかかわらず、経費回収率が70％程度しかないため、今後は、使用料の見直し等により適正な使用料収入を確保していく取組みが必要である。</t>
    <rPh sb="7" eb="9">
      <t>レイネン</t>
    </rPh>
    <rPh sb="14" eb="16">
      <t>ゼンゴ</t>
    </rPh>
    <rPh sb="17" eb="19">
      <t>スイイ</t>
    </rPh>
    <rPh sb="21" eb="23">
      <t>ルイセキ</t>
    </rPh>
    <rPh sb="23" eb="25">
      <t>ケッソン</t>
    </rPh>
    <rPh sb="25" eb="26">
      <t>キン</t>
    </rPh>
    <rPh sb="26" eb="28">
      <t>ヒリツ</t>
    </rPh>
    <rPh sb="31" eb="35">
      <t>ネンドイコウ</t>
    </rPh>
    <rPh sb="35" eb="37">
      <t>カイショウ</t>
    </rPh>
    <rPh sb="48" eb="50">
      <t>ジョウキョウ</t>
    </rPh>
    <rPh sb="53" eb="55">
      <t>リョウコウ</t>
    </rPh>
    <rPh sb="64" eb="66">
      <t>ケイヒ</t>
    </rPh>
    <rPh sb="66" eb="68">
      <t>カイシュウ</t>
    </rPh>
    <rPh sb="68" eb="69">
      <t>リツ</t>
    </rPh>
    <rPh sb="74" eb="76">
      <t>ミマン</t>
    </rPh>
    <rPh sb="82" eb="84">
      <t>カンアン</t>
    </rPh>
    <rPh sb="88" eb="91">
      <t>ソウシュウエキ</t>
    </rPh>
    <rPh sb="94" eb="97">
      <t>シヨウリョウ</t>
    </rPh>
    <rPh sb="97" eb="99">
      <t>イガイ</t>
    </rPh>
    <rPh sb="100" eb="102">
      <t>シュウニュウ</t>
    </rPh>
    <rPh sb="103" eb="105">
      <t>ワリアイ</t>
    </rPh>
    <rPh sb="106" eb="107">
      <t>タカ</t>
    </rPh>
    <rPh sb="109" eb="110">
      <t>イ</t>
    </rPh>
    <rPh sb="119" eb="121">
      <t>ネンド</t>
    </rPh>
    <rPh sb="122" eb="124">
      <t>レイガイ</t>
    </rPh>
    <rPh sb="128" eb="130">
      <t>オスイ</t>
    </rPh>
    <rPh sb="130" eb="132">
      <t>ショリ</t>
    </rPh>
    <rPh sb="132" eb="134">
      <t>ゲンカ</t>
    </rPh>
    <rPh sb="136" eb="138">
      <t>ルイジ</t>
    </rPh>
    <rPh sb="138" eb="140">
      <t>ダンタイ</t>
    </rPh>
    <rPh sb="140" eb="142">
      <t>ヘイキン</t>
    </rPh>
    <rPh sb="143" eb="144">
      <t>クラ</t>
    </rPh>
    <rPh sb="147" eb="148">
      <t>イチジル</t>
    </rPh>
    <rPh sb="150" eb="152">
      <t>テイレン</t>
    </rPh>
    <rPh sb="163" eb="165">
      <t>ケイヒ</t>
    </rPh>
    <rPh sb="165" eb="167">
      <t>カイシュウ</t>
    </rPh>
    <rPh sb="167" eb="168">
      <t>リツ</t>
    </rPh>
    <rPh sb="172" eb="174">
      <t>テイド</t>
    </rPh>
    <rPh sb="181" eb="183">
      <t>コンゴ</t>
    </rPh>
    <rPh sb="185" eb="188">
      <t>シヨウリョウ</t>
    </rPh>
    <rPh sb="189" eb="191">
      <t>ミナオ</t>
    </rPh>
    <rPh sb="192" eb="193">
      <t>トウ</t>
    </rPh>
    <rPh sb="196" eb="198">
      <t>テキセイ</t>
    </rPh>
    <rPh sb="199" eb="202">
      <t>シヨウリョウ</t>
    </rPh>
    <rPh sb="202" eb="204">
      <t>シュウニュウ</t>
    </rPh>
    <rPh sb="205" eb="207">
      <t>カクホ</t>
    </rPh>
    <rPh sb="211" eb="213">
      <t>トリク</t>
    </rPh>
    <rPh sb="215" eb="217">
      <t>ヒツヨウ</t>
    </rPh>
    <phoneticPr fontId="4"/>
  </si>
  <si>
    <t>①漁業集落排水処理事業は建設改良事業が終わっていることから、今後は、年々償却率が上がっていくものの類似団体の平均と比べた場合、法定耐用年数の到来には比較的余裕がある。
③漁業集落排水処理事業は、管渠事業をしていない。</t>
    <rPh sb="1" eb="2">
      <t>ギョ</t>
    </rPh>
    <rPh sb="30" eb="32">
      <t>コンゴ</t>
    </rPh>
    <rPh sb="49" eb="51">
      <t>ルイジ</t>
    </rPh>
    <rPh sb="51" eb="53">
      <t>ダンタイ</t>
    </rPh>
    <rPh sb="54" eb="56">
      <t>ヘイキン</t>
    </rPh>
    <rPh sb="57" eb="58">
      <t>クラ</t>
    </rPh>
    <rPh sb="60" eb="62">
      <t>バアイ</t>
    </rPh>
    <rPh sb="63" eb="65">
      <t>ホウテイ</t>
    </rPh>
    <rPh sb="65" eb="67">
      <t>タイヨウ</t>
    </rPh>
    <rPh sb="67" eb="69">
      <t>ネンスウ</t>
    </rPh>
    <rPh sb="70" eb="72">
      <t>トウライ</t>
    </rPh>
    <rPh sb="74" eb="77">
      <t>ヒカクテキ</t>
    </rPh>
    <rPh sb="77" eb="79">
      <t>ヨユウ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</si>
</sst>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25225600"/>
        <c:axId val="125231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formatCode="#,##0.00;&quot;△&quot;#,##0.00">
                  <c:v>0</c:v>
                </c:pt>
                <c:pt idx="3">
                  <c:v>0.14000000000000001</c:v>
                </c:pt>
                <c:pt idx="4">
                  <c:v>0.05</c:v>
                </c:pt>
              </c:numCache>
            </c:numRef>
          </c:val>
          <c:smooth val="0"/>
        </c:ser>
        <c:dLbls>
          <c:showLegendKey val="0"/>
          <c:showVal val="0"/>
          <c:showCatName val="0"/>
          <c:showSerName val="0"/>
          <c:showPercent val="0"/>
          <c:showBubbleSize val="0"/>
        </c:dLbls>
        <c:marker val="1"/>
        <c:smooth val="0"/>
        <c:axId val="125225600"/>
        <c:axId val="125231872"/>
      </c:lineChart>
      <c:dateAx>
        <c:axId val="125225600"/>
        <c:scaling>
          <c:orientation val="minMax"/>
        </c:scaling>
        <c:delete val="1"/>
        <c:axPos val="b"/>
        <c:numFmt formatCode="ge" sourceLinked="1"/>
        <c:majorTickMark val="none"/>
        <c:minorTickMark val="none"/>
        <c:tickLblPos val="none"/>
        <c:crossAx val="125231872"/>
        <c:crosses val="autoZero"/>
        <c:auto val="1"/>
        <c:lblOffset val="100"/>
        <c:baseTimeUnit val="years"/>
      </c:dateAx>
      <c:valAx>
        <c:axId val="125231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225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48.67</c:v>
                </c:pt>
                <c:pt idx="3">
                  <c:v>48.67</c:v>
                </c:pt>
                <c:pt idx="4">
                  <c:v>48.67</c:v>
                </c:pt>
              </c:numCache>
            </c:numRef>
          </c:val>
        </c:ser>
        <c:dLbls>
          <c:showLegendKey val="0"/>
          <c:showVal val="0"/>
          <c:showCatName val="0"/>
          <c:showSerName val="0"/>
          <c:showPercent val="0"/>
          <c:showBubbleSize val="0"/>
        </c:dLbls>
        <c:gapWidth val="150"/>
        <c:axId val="131615744"/>
        <c:axId val="13162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38.24</c:v>
                </c:pt>
                <c:pt idx="3">
                  <c:v>39.42</c:v>
                </c:pt>
                <c:pt idx="4">
                  <c:v>39.68</c:v>
                </c:pt>
              </c:numCache>
            </c:numRef>
          </c:val>
          <c:smooth val="0"/>
        </c:ser>
        <c:dLbls>
          <c:showLegendKey val="0"/>
          <c:showVal val="0"/>
          <c:showCatName val="0"/>
          <c:showSerName val="0"/>
          <c:showPercent val="0"/>
          <c:showBubbleSize val="0"/>
        </c:dLbls>
        <c:marker val="1"/>
        <c:smooth val="0"/>
        <c:axId val="131615744"/>
        <c:axId val="131622016"/>
      </c:lineChart>
      <c:dateAx>
        <c:axId val="131615744"/>
        <c:scaling>
          <c:orientation val="minMax"/>
        </c:scaling>
        <c:delete val="1"/>
        <c:axPos val="b"/>
        <c:numFmt formatCode="ge" sourceLinked="1"/>
        <c:majorTickMark val="none"/>
        <c:minorTickMark val="none"/>
        <c:tickLblPos val="none"/>
        <c:crossAx val="131622016"/>
        <c:crosses val="autoZero"/>
        <c:auto val="1"/>
        <c:lblOffset val="100"/>
        <c:baseTimeUnit val="years"/>
      </c:dateAx>
      <c:valAx>
        <c:axId val="13162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1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0</c:v>
                </c:pt>
                <c:pt idx="1">
                  <c:v>0</c:v>
                </c:pt>
                <c:pt idx="2">
                  <c:v>98.73</c:v>
                </c:pt>
                <c:pt idx="3">
                  <c:v>95.52</c:v>
                </c:pt>
                <c:pt idx="4">
                  <c:v>96.92</c:v>
                </c:pt>
              </c:numCache>
            </c:numRef>
          </c:val>
        </c:ser>
        <c:dLbls>
          <c:showLegendKey val="0"/>
          <c:showVal val="0"/>
          <c:showCatName val="0"/>
          <c:showSerName val="0"/>
          <c:showPercent val="0"/>
          <c:showBubbleSize val="0"/>
        </c:dLbls>
        <c:gapWidth val="150"/>
        <c:axId val="131648128"/>
        <c:axId val="131654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81.84</c:v>
                </c:pt>
                <c:pt idx="3">
                  <c:v>82.97</c:v>
                </c:pt>
                <c:pt idx="4">
                  <c:v>83.95</c:v>
                </c:pt>
              </c:numCache>
            </c:numRef>
          </c:val>
          <c:smooth val="0"/>
        </c:ser>
        <c:dLbls>
          <c:showLegendKey val="0"/>
          <c:showVal val="0"/>
          <c:showCatName val="0"/>
          <c:showSerName val="0"/>
          <c:showPercent val="0"/>
          <c:showBubbleSize val="0"/>
        </c:dLbls>
        <c:marker val="1"/>
        <c:smooth val="0"/>
        <c:axId val="131648128"/>
        <c:axId val="131654400"/>
      </c:lineChart>
      <c:dateAx>
        <c:axId val="131648128"/>
        <c:scaling>
          <c:orientation val="minMax"/>
        </c:scaling>
        <c:delete val="1"/>
        <c:axPos val="b"/>
        <c:numFmt formatCode="ge" sourceLinked="1"/>
        <c:majorTickMark val="none"/>
        <c:minorTickMark val="none"/>
        <c:tickLblPos val="none"/>
        <c:crossAx val="131654400"/>
        <c:crosses val="autoZero"/>
        <c:auto val="1"/>
        <c:lblOffset val="100"/>
        <c:baseTimeUnit val="years"/>
      </c:dateAx>
      <c:valAx>
        <c:axId val="131654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0</c:v>
                </c:pt>
                <c:pt idx="1">
                  <c:v>0</c:v>
                </c:pt>
                <c:pt idx="2">
                  <c:v>99.51</c:v>
                </c:pt>
                <c:pt idx="3">
                  <c:v>102.08</c:v>
                </c:pt>
                <c:pt idx="4">
                  <c:v>100.4</c:v>
                </c:pt>
              </c:numCache>
            </c:numRef>
          </c:val>
        </c:ser>
        <c:dLbls>
          <c:showLegendKey val="0"/>
          <c:showVal val="0"/>
          <c:showCatName val="0"/>
          <c:showSerName val="0"/>
          <c:showPercent val="0"/>
          <c:showBubbleSize val="0"/>
        </c:dLbls>
        <c:gapWidth val="150"/>
        <c:axId val="125532416"/>
        <c:axId val="125542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87.26</c:v>
                </c:pt>
                <c:pt idx="3">
                  <c:v>99.06</c:v>
                </c:pt>
                <c:pt idx="4">
                  <c:v>99.08</c:v>
                </c:pt>
              </c:numCache>
            </c:numRef>
          </c:val>
          <c:smooth val="0"/>
        </c:ser>
        <c:dLbls>
          <c:showLegendKey val="0"/>
          <c:showVal val="0"/>
          <c:showCatName val="0"/>
          <c:showSerName val="0"/>
          <c:showPercent val="0"/>
          <c:showBubbleSize val="0"/>
        </c:dLbls>
        <c:marker val="1"/>
        <c:smooth val="0"/>
        <c:axId val="125532416"/>
        <c:axId val="125542784"/>
      </c:lineChart>
      <c:dateAx>
        <c:axId val="125532416"/>
        <c:scaling>
          <c:orientation val="minMax"/>
        </c:scaling>
        <c:delete val="1"/>
        <c:axPos val="b"/>
        <c:numFmt formatCode="ge" sourceLinked="1"/>
        <c:majorTickMark val="none"/>
        <c:minorTickMark val="none"/>
        <c:tickLblPos val="none"/>
        <c:crossAx val="125542784"/>
        <c:crosses val="autoZero"/>
        <c:auto val="1"/>
        <c:lblOffset val="100"/>
        <c:baseTimeUnit val="years"/>
      </c:dateAx>
      <c:valAx>
        <c:axId val="125542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53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0</c:v>
                </c:pt>
                <c:pt idx="1">
                  <c:v>0</c:v>
                </c:pt>
                <c:pt idx="2">
                  <c:v>2.12</c:v>
                </c:pt>
                <c:pt idx="3">
                  <c:v>4</c:v>
                </c:pt>
                <c:pt idx="4">
                  <c:v>11.66</c:v>
                </c:pt>
              </c:numCache>
            </c:numRef>
          </c:val>
        </c:ser>
        <c:dLbls>
          <c:showLegendKey val="0"/>
          <c:showVal val="0"/>
          <c:showCatName val="0"/>
          <c:showSerName val="0"/>
          <c:showPercent val="0"/>
          <c:showBubbleSize val="0"/>
        </c:dLbls>
        <c:gapWidth val="150"/>
        <c:axId val="131213184"/>
        <c:axId val="131215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13.09</c:v>
                </c:pt>
                <c:pt idx="3">
                  <c:v>10.75</c:v>
                </c:pt>
                <c:pt idx="4">
                  <c:v>23.85</c:v>
                </c:pt>
              </c:numCache>
            </c:numRef>
          </c:val>
          <c:smooth val="0"/>
        </c:ser>
        <c:dLbls>
          <c:showLegendKey val="0"/>
          <c:showVal val="0"/>
          <c:showCatName val="0"/>
          <c:showSerName val="0"/>
          <c:showPercent val="0"/>
          <c:showBubbleSize val="0"/>
        </c:dLbls>
        <c:marker val="1"/>
        <c:smooth val="0"/>
        <c:axId val="131213184"/>
        <c:axId val="131215360"/>
      </c:lineChart>
      <c:dateAx>
        <c:axId val="131213184"/>
        <c:scaling>
          <c:orientation val="minMax"/>
        </c:scaling>
        <c:delete val="1"/>
        <c:axPos val="b"/>
        <c:numFmt formatCode="ge" sourceLinked="1"/>
        <c:majorTickMark val="none"/>
        <c:minorTickMark val="none"/>
        <c:tickLblPos val="none"/>
        <c:crossAx val="131215360"/>
        <c:crosses val="autoZero"/>
        <c:auto val="1"/>
        <c:lblOffset val="100"/>
        <c:baseTimeUnit val="years"/>
      </c:dateAx>
      <c:valAx>
        <c:axId val="13121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13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0</c:v>
                </c:pt>
                <c:pt idx="1">
                  <c:v>0</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31253760"/>
        <c:axId val="13125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formatCode="#,##0.00;&quot;△&quot;#,##0.00">
                  <c:v>0</c:v>
                </c:pt>
                <c:pt idx="3" formatCode="#,##0.00;&quot;△&quot;#,##0.00">
                  <c:v>0</c:v>
                </c:pt>
                <c:pt idx="4" formatCode="#,##0.00;&quot;△&quot;#,##0.00">
                  <c:v>0</c:v>
                </c:pt>
              </c:numCache>
            </c:numRef>
          </c:val>
          <c:smooth val="0"/>
        </c:ser>
        <c:dLbls>
          <c:showLegendKey val="0"/>
          <c:showVal val="0"/>
          <c:showCatName val="0"/>
          <c:showSerName val="0"/>
          <c:showPercent val="0"/>
          <c:showBubbleSize val="0"/>
        </c:dLbls>
        <c:marker val="1"/>
        <c:smooth val="0"/>
        <c:axId val="131253760"/>
        <c:axId val="131255680"/>
      </c:lineChart>
      <c:dateAx>
        <c:axId val="131253760"/>
        <c:scaling>
          <c:orientation val="minMax"/>
        </c:scaling>
        <c:delete val="1"/>
        <c:axPos val="b"/>
        <c:numFmt formatCode="ge" sourceLinked="1"/>
        <c:majorTickMark val="none"/>
        <c:minorTickMark val="none"/>
        <c:tickLblPos val="none"/>
        <c:crossAx val="131255680"/>
        <c:crosses val="autoZero"/>
        <c:auto val="1"/>
        <c:lblOffset val="100"/>
        <c:baseTimeUnit val="years"/>
      </c:dateAx>
      <c:valAx>
        <c:axId val="13125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25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0</c:v>
                </c:pt>
                <c:pt idx="1">
                  <c:v>0</c:v>
                </c:pt>
                <c:pt idx="2">
                  <c:v>3.34</c:v>
                </c:pt>
                <c:pt idx="3" formatCode="#,##0.00;&quot;△&quot;#,##0.00">
                  <c:v>0</c:v>
                </c:pt>
                <c:pt idx="4" formatCode="#,##0.00;&quot;△&quot;#,##0.00">
                  <c:v>0</c:v>
                </c:pt>
              </c:numCache>
            </c:numRef>
          </c:val>
        </c:ser>
        <c:dLbls>
          <c:showLegendKey val="0"/>
          <c:showVal val="0"/>
          <c:showCatName val="0"/>
          <c:showSerName val="0"/>
          <c:showPercent val="0"/>
          <c:showBubbleSize val="0"/>
        </c:dLbls>
        <c:gapWidth val="150"/>
        <c:axId val="131349504"/>
        <c:axId val="13135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464.6</c:v>
                </c:pt>
                <c:pt idx="3">
                  <c:v>233.19</c:v>
                </c:pt>
                <c:pt idx="4">
                  <c:v>221.59</c:v>
                </c:pt>
              </c:numCache>
            </c:numRef>
          </c:val>
          <c:smooth val="0"/>
        </c:ser>
        <c:dLbls>
          <c:showLegendKey val="0"/>
          <c:showVal val="0"/>
          <c:showCatName val="0"/>
          <c:showSerName val="0"/>
          <c:showPercent val="0"/>
          <c:showBubbleSize val="0"/>
        </c:dLbls>
        <c:marker val="1"/>
        <c:smooth val="0"/>
        <c:axId val="131349504"/>
        <c:axId val="131359872"/>
      </c:lineChart>
      <c:dateAx>
        <c:axId val="131349504"/>
        <c:scaling>
          <c:orientation val="minMax"/>
        </c:scaling>
        <c:delete val="1"/>
        <c:axPos val="b"/>
        <c:numFmt formatCode="ge" sourceLinked="1"/>
        <c:majorTickMark val="none"/>
        <c:minorTickMark val="none"/>
        <c:tickLblPos val="none"/>
        <c:crossAx val="131359872"/>
        <c:crosses val="autoZero"/>
        <c:auto val="1"/>
        <c:lblOffset val="100"/>
        <c:baseTimeUnit val="years"/>
      </c:dateAx>
      <c:valAx>
        <c:axId val="13135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34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0</c:v>
                </c:pt>
                <c:pt idx="1">
                  <c:v>0</c:v>
                </c:pt>
                <c:pt idx="2">
                  <c:v>347.53</c:v>
                </c:pt>
                <c:pt idx="3">
                  <c:v>543.44000000000005</c:v>
                </c:pt>
                <c:pt idx="4">
                  <c:v>91.97</c:v>
                </c:pt>
              </c:numCache>
            </c:numRef>
          </c:val>
        </c:ser>
        <c:dLbls>
          <c:showLegendKey val="0"/>
          <c:showVal val="0"/>
          <c:showCatName val="0"/>
          <c:showSerName val="0"/>
          <c:showPercent val="0"/>
          <c:showBubbleSize val="0"/>
        </c:dLbls>
        <c:gapWidth val="150"/>
        <c:axId val="131394560"/>
        <c:axId val="13141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184.81</c:v>
                </c:pt>
                <c:pt idx="3">
                  <c:v>71.86</c:v>
                </c:pt>
                <c:pt idx="4">
                  <c:v>56.86</c:v>
                </c:pt>
              </c:numCache>
            </c:numRef>
          </c:val>
          <c:smooth val="0"/>
        </c:ser>
        <c:dLbls>
          <c:showLegendKey val="0"/>
          <c:showVal val="0"/>
          <c:showCatName val="0"/>
          <c:showSerName val="0"/>
          <c:showPercent val="0"/>
          <c:showBubbleSize val="0"/>
        </c:dLbls>
        <c:marker val="1"/>
        <c:smooth val="0"/>
        <c:axId val="131394560"/>
        <c:axId val="131413120"/>
      </c:lineChart>
      <c:dateAx>
        <c:axId val="131394560"/>
        <c:scaling>
          <c:orientation val="minMax"/>
        </c:scaling>
        <c:delete val="1"/>
        <c:axPos val="b"/>
        <c:numFmt formatCode="ge" sourceLinked="1"/>
        <c:majorTickMark val="none"/>
        <c:minorTickMark val="none"/>
        <c:tickLblPos val="none"/>
        <c:crossAx val="131413120"/>
        <c:crosses val="autoZero"/>
        <c:auto val="1"/>
        <c:lblOffset val="100"/>
        <c:baseTimeUnit val="years"/>
      </c:dateAx>
      <c:valAx>
        <c:axId val="13141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39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707.37</c:v>
                </c:pt>
                <c:pt idx="3">
                  <c:v>693.25</c:v>
                </c:pt>
                <c:pt idx="4">
                  <c:v>2143.89</c:v>
                </c:pt>
              </c:numCache>
            </c:numRef>
          </c:val>
        </c:ser>
        <c:dLbls>
          <c:showLegendKey val="0"/>
          <c:showVal val="0"/>
          <c:showCatName val="0"/>
          <c:showSerName val="0"/>
          <c:showPercent val="0"/>
          <c:showBubbleSize val="0"/>
        </c:dLbls>
        <c:gapWidth val="150"/>
        <c:axId val="131443328"/>
        <c:axId val="1314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827.19</c:v>
                </c:pt>
                <c:pt idx="3">
                  <c:v>817.63</c:v>
                </c:pt>
                <c:pt idx="4">
                  <c:v>830.5</c:v>
                </c:pt>
              </c:numCache>
            </c:numRef>
          </c:val>
          <c:smooth val="0"/>
        </c:ser>
        <c:dLbls>
          <c:showLegendKey val="0"/>
          <c:showVal val="0"/>
          <c:showCatName val="0"/>
          <c:showSerName val="0"/>
          <c:showPercent val="0"/>
          <c:showBubbleSize val="0"/>
        </c:dLbls>
        <c:marker val="1"/>
        <c:smooth val="0"/>
        <c:axId val="131443328"/>
        <c:axId val="131449600"/>
      </c:lineChart>
      <c:dateAx>
        <c:axId val="131443328"/>
        <c:scaling>
          <c:orientation val="minMax"/>
        </c:scaling>
        <c:delete val="1"/>
        <c:axPos val="b"/>
        <c:numFmt formatCode="ge" sourceLinked="1"/>
        <c:majorTickMark val="none"/>
        <c:minorTickMark val="none"/>
        <c:tickLblPos val="none"/>
        <c:crossAx val="131449600"/>
        <c:crosses val="autoZero"/>
        <c:auto val="1"/>
        <c:lblOffset val="100"/>
        <c:baseTimeUnit val="years"/>
      </c:dateAx>
      <c:valAx>
        <c:axId val="1314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44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0</c:v>
                </c:pt>
                <c:pt idx="1">
                  <c:v>0</c:v>
                </c:pt>
                <c:pt idx="2">
                  <c:v>68.3</c:v>
                </c:pt>
                <c:pt idx="3">
                  <c:v>70.7</c:v>
                </c:pt>
                <c:pt idx="4">
                  <c:v>28.72</c:v>
                </c:pt>
              </c:numCache>
            </c:numRef>
          </c:val>
        </c:ser>
        <c:dLbls>
          <c:showLegendKey val="0"/>
          <c:showVal val="0"/>
          <c:showCatName val="0"/>
          <c:showSerName val="0"/>
          <c:showPercent val="0"/>
          <c:showBubbleSize val="0"/>
        </c:dLbls>
        <c:gapWidth val="150"/>
        <c:axId val="131535616"/>
        <c:axId val="131537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45.01</c:v>
                </c:pt>
                <c:pt idx="3">
                  <c:v>46.31</c:v>
                </c:pt>
                <c:pt idx="4">
                  <c:v>43.66</c:v>
                </c:pt>
              </c:numCache>
            </c:numRef>
          </c:val>
          <c:smooth val="0"/>
        </c:ser>
        <c:dLbls>
          <c:showLegendKey val="0"/>
          <c:showVal val="0"/>
          <c:showCatName val="0"/>
          <c:showSerName val="0"/>
          <c:showPercent val="0"/>
          <c:showBubbleSize val="0"/>
        </c:dLbls>
        <c:marker val="1"/>
        <c:smooth val="0"/>
        <c:axId val="131535616"/>
        <c:axId val="131537536"/>
      </c:lineChart>
      <c:dateAx>
        <c:axId val="131535616"/>
        <c:scaling>
          <c:orientation val="minMax"/>
        </c:scaling>
        <c:delete val="1"/>
        <c:axPos val="b"/>
        <c:numFmt formatCode="ge" sourceLinked="1"/>
        <c:majorTickMark val="none"/>
        <c:minorTickMark val="none"/>
        <c:tickLblPos val="none"/>
        <c:crossAx val="131537536"/>
        <c:crosses val="autoZero"/>
        <c:auto val="1"/>
        <c:lblOffset val="100"/>
        <c:baseTimeUnit val="years"/>
      </c:dateAx>
      <c:valAx>
        <c:axId val="131537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3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0</c:v>
                </c:pt>
                <c:pt idx="1">
                  <c:v>0</c:v>
                </c:pt>
                <c:pt idx="2">
                  <c:v>184.77</c:v>
                </c:pt>
                <c:pt idx="3">
                  <c:v>177.82</c:v>
                </c:pt>
                <c:pt idx="4">
                  <c:v>443.22</c:v>
                </c:pt>
              </c:numCache>
            </c:numRef>
          </c:val>
        </c:ser>
        <c:dLbls>
          <c:showLegendKey val="0"/>
          <c:showVal val="0"/>
          <c:showCatName val="0"/>
          <c:showSerName val="0"/>
          <c:showPercent val="0"/>
          <c:showBubbleSize val="0"/>
        </c:dLbls>
        <c:gapWidth val="150"/>
        <c:axId val="131579904"/>
        <c:axId val="13158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350.91</c:v>
                </c:pt>
                <c:pt idx="3">
                  <c:v>349.08</c:v>
                </c:pt>
                <c:pt idx="4">
                  <c:v>382.09</c:v>
                </c:pt>
              </c:numCache>
            </c:numRef>
          </c:val>
          <c:smooth val="0"/>
        </c:ser>
        <c:dLbls>
          <c:showLegendKey val="0"/>
          <c:showVal val="0"/>
          <c:showCatName val="0"/>
          <c:showSerName val="0"/>
          <c:showPercent val="0"/>
          <c:showBubbleSize val="0"/>
        </c:dLbls>
        <c:marker val="1"/>
        <c:smooth val="0"/>
        <c:axId val="131579904"/>
        <c:axId val="131581824"/>
      </c:lineChart>
      <c:dateAx>
        <c:axId val="131579904"/>
        <c:scaling>
          <c:orientation val="minMax"/>
        </c:scaling>
        <c:delete val="1"/>
        <c:axPos val="b"/>
        <c:numFmt formatCode="ge" sourceLinked="1"/>
        <c:majorTickMark val="none"/>
        <c:minorTickMark val="none"/>
        <c:tickLblPos val="none"/>
        <c:crossAx val="131581824"/>
        <c:crosses val="autoZero"/>
        <c:auto val="1"/>
        <c:lblOffset val="100"/>
        <c:baseTimeUnit val="years"/>
      </c:dateAx>
      <c:valAx>
        <c:axId val="13158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79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【99.04】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【208.15】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【64.49】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【23.88】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28"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鳥取県　鳥取市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193064</v>
      </c>
      <c r="AM8" s="64"/>
      <c r="AN8" s="64"/>
      <c r="AO8" s="64"/>
      <c r="AP8" s="64"/>
      <c r="AQ8" s="64"/>
      <c r="AR8" s="64"/>
      <c r="AS8" s="64"/>
      <c r="AT8" s="63">
        <f>データ!S6</f>
        <v>765.31</v>
      </c>
      <c r="AU8" s="63"/>
      <c r="AV8" s="63"/>
      <c r="AW8" s="63"/>
      <c r="AX8" s="63"/>
      <c r="AY8" s="63"/>
      <c r="AZ8" s="63"/>
      <c r="BA8" s="63"/>
      <c r="BB8" s="63">
        <f>データ!T6</f>
        <v>252.27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63.49</v>
      </c>
      <c r="J10" s="63"/>
      <c r="K10" s="63"/>
      <c r="L10" s="63"/>
      <c r="M10" s="63"/>
      <c r="N10" s="63"/>
      <c r="O10" s="63"/>
      <c r="P10" s="63">
        <f>データ!O6</f>
        <v>0.86</v>
      </c>
      <c r="Q10" s="63"/>
      <c r="R10" s="63"/>
      <c r="S10" s="63"/>
      <c r="T10" s="63"/>
      <c r="U10" s="63"/>
      <c r="V10" s="63"/>
      <c r="W10" s="63">
        <f>データ!P6</f>
        <v>136.31</v>
      </c>
      <c r="X10" s="63"/>
      <c r="Y10" s="63"/>
      <c r="Z10" s="63"/>
      <c r="AA10" s="63"/>
      <c r="AB10" s="63"/>
      <c r="AC10" s="63"/>
      <c r="AD10" s="64">
        <f>データ!Q6</f>
        <v>2388</v>
      </c>
      <c r="AE10" s="64"/>
      <c r="AF10" s="64"/>
      <c r="AG10" s="64"/>
      <c r="AH10" s="64"/>
      <c r="AI10" s="64"/>
      <c r="AJ10" s="64"/>
      <c r="AK10" s="2"/>
      <c r="AL10" s="64">
        <f>データ!U6</f>
        <v>1656</v>
      </c>
      <c r="AM10" s="64"/>
      <c r="AN10" s="64"/>
      <c r="AO10" s="64"/>
      <c r="AP10" s="64"/>
      <c r="AQ10" s="64"/>
      <c r="AR10" s="64"/>
      <c r="AS10" s="64"/>
      <c r="AT10" s="63">
        <f>データ!V6</f>
        <v>0.43</v>
      </c>
      <c r="AU10" s="63"/>
      <c r="AV10" s="63"/>
      <c r="AW10" s="63"/>
      <c r="AX10" s="63"/>
      <c r="AY10" s="63"/>
      <c r="AZ10" s="63"/>
      <c r="BA10" s="63"/>
      <c r="BB10" s="63">
        <f>データ!W6</f>
        <v>3851.16</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2014</v>
      </c>
      <c r="C6" s="31">
        <f t="shared" ref="C6:W6" si="3">C7</f>
        <v>312011</v>
      </c>
      <c r="D6" s="31">
        <f t="shared" si="3"/>
        <v>46</v>
      </c>
      <c r="E6" s="31">
        <f t="shared" si="3"/>
        <v>17</v>
      </c>
      <c r="F6" s="31">
        <f t="shared" si="3"/>
        <v>6</v>
      </c>
      <c r="G6" s="31">
        <f t="shared" si="3"/>
        <v>0</v>
      </c>
      <c r="H6" s="31" t="str">
        <f t="shared" si="3"/>
        <v>鳥取県　鳥取市</v>
      </c>
      <c r="I6" s="31" t="str">
        <f t="shared" si="3"/>
        <v>法適用</v>
      </c>
      <c r="J6" s="31" t="str">
        <f t="shared" si="3"/>
        <v>下水道事業</v>
      </c>
      <c r="K6" s="31" t="str">
        <f t="shared" si="3"/>
        <v>漁業集落排水</v>
      </c>
      <c r="L6" s="31" t="str">
        <f t="shared" si="3"/>
        <v>H2</v>
      </c>
      <c r="M6" s="32" t="str">
        <f t="shared" si="3"/>
        <v>-</v>
      </c>
      <c r="N6" s="32">
        <f t="shared" si="3"/>
        <v>63.49</v>
      </c>
      <c r="O6" s="32">
        <f t="shared" si="3"/>
        <v>0.86</v>
      </c>
      <c r="P6" s="32">
        <f t="shared" si="3"/>
        <v>136.31</v>
      </c>
      <c r="Q6" s="32">
        <f t="shared" si="3"/>
        <v>2388</v>
      </c>
      <c r="R6" s="32">
        <f t="shared" si="3"/>
        <v>193064</v>
      </c>
      <c r="S6" s="32">
        <f t="shared" si="3"/>
        <v>765.31</v>
      </c>
      <c r="T6" s="32">
        <f t="shared" si="3"/>
        <v>252.27</v>
      </c>
      <c r="U6" s="32">
        <f t="shared" si="3"/>
        <v>1656</v>
      </c>
      <c r="V6" s="32">
        <f t="shared" si="3"/>
        <v>0.43</v>
      </c>
      <c r="W6" s="32">
        <f t="shared" si="3"/>
        <v>3851.16</v>
      </c>
      <c r="X6" s="33" t="str">
        <f>IF(X7="",NA(),X7)</f>
        <v>-</v>
      </c>
      <c r="Y6" s="33" t="str">
        <f t="shared" ref="Y6:AG6" si="4">IF(Y7="",NA(),Y7)</f>
        <v>-</v>
      </c>
      <c r="Z6" s="33">
        <f t="shared" si="4"/>
        <v>99.51</v>
      </c>
      <c r="AA6" s="33">
        <f t="shared" si="4"/>
        <v>102.08</v>
      </c>
      <c r="AB6" s="33">
        <f t="shared" si="4"/>
        <v>100.4</v>
      </c>
      <c r="AC6" s="33" t="str">
        <f t="shared" si="4"/>
        <v>-</v>
      </c>
      <c r="AD6" s="33" t="str">
        <f t="shared" si="4"/>
        <v>-</v>
      </c>
      <c r="AE6" s="33">
        <f t="shared" si="4"/>
        <v>87.26</v>
      </c>
      <c r="AF6" s="33">
        <f t="shared" si="4"/>
        <v>99.06</v>
      </c>
      <c r="AG6" s="33">
        <f t="shared" si="4"/>
        <v>99.08</v>
      </c>
      <c r="AH6" s="32" t="str">
        <f>IF(AH7="","",IF(AH7="-","【-】","【"&amp;SUBSTITUTE(TEXT(AH7,"#,##0.00"),"-","△")&amp;"】"))</f>
        <v>【99.04】</v>
      </c>
      <c r="AI6" s="33" t="str">
        <f>IF(AI7="",NA(),AI7)</f>
        <v>-</v>
      </c>
      <c r="AJ6" s="33" t="str">
        <f t="shared" ref="AJ6:AR6" si="5">IF(AJ7="",NA(),AJ7)</f>
        <v>-</v>
      </c>
      <c r="AK6" s="33">
        <f t="shared" si="5"/>
        <v>3.34</v>
      </c>
      <c r="AL6" s="32">
        <f t="shared" si="5"/>
        <v>0</v>
      </c>
      <c r="AM6" s="32">
        <f t="shared" si="5"/>
        <v>0</v>
      </c>
      <c r="AN6" s="33" t="str">
        <f t="shared" si="5"/>
        <v>-</v>
      </c>
      <c r="AO6" s="33" t="str">
        <f t="shared" si="5"/>
        <v>-</v>
      </c>
      <c r="AP6" s="33">
        <f t="shared" si="5"/>
        <v>464.6</v>
      </c>
      <c r="AQ6" s="33">
        <f t="shared" si="5"/>
        <v>233.19</v>
      </c>
      <c r="AR6" s="33">
        <f t="shared" si="5"/>
        <v>221.59</v>
      </c>
      <c r="AS6" s="32" t="str">
        <f>IF(AS7="","",IF(AS7="-","【-】","【"&amp;SUBSTITUTE(TEXT(AS7,"#,##0.00"),"-","△")&amp;"】"))</f>
        <v>【208.15】</v>
      </c>
      <c r="AT6" s="33" t="str">
        <f>IF(AT7="",NA(),AT7)</f>
        <v>-</v>
      </c>
      <c r="AU6" s="33" t="str">
        <f t="shared" ref="AU6:BC6" si="6">IF(AU7="",NA(),AU7)</f>
        <v>-</v>
      </c>
      <c r="AV6" s="33">
        <f t="shared" si="6"/>
        <v>347.53</v>
      </c>
      <c r="AW6" s="33">
        <f t="shared" si="6"/>
        <v>543.44000000000005</v>
      </c>
      <c r="AX6" s="33">
        <f t="shared" si="6"/>
        <v>91.97</v>
      </c>
      <c r="AY6" s="33" t="str">
        <f t="shared" si="6"/>
        <v>-</v>
      </c>
      <c r="AZ6" s="33" t="str">
        <f t="shared" si="6"/>
        <v>-</v>
      </c>
      <c r="BA6" s="33">
        <f t="shared" si="6"/>
        <v>184.81</v>
      </c>
      <c r="BB6" s="33">
        <f t="shared" si="6"/>
        <v>71.86</v>
      </c>
      <c r="BC6" s="33">
        <f t="shared" si="6"/>
        <v>56.86</v>
      </c>
      <c r="BD6" s="32" t="str">
        <f>IF(BD7="","",IF(BD7="-","【-】","【"&amp;SUBSTITUTE(TEXT(BD7,"#,##0.00"),"-","△")&amp;"】"))</f>
        <v>【64.49】</v>
      </c>
      <c r="BE6" s="33" t="str">
        <f>IF(BE7="",NA(),BE7)</f>
        <v>-</v>
      </c>
      <c r="BF6" s="33" t="str">
        <f t="shared" ref="BF6:BN6" si="7">IF(BF7="",NA(),BF7)</f>
        <v>-</v>
      </c>
      <c r="BG6" s="33">
        <f t="shared" si="7"/>
        <v>707.37</v>
      </c>
      <c r="BH6" s="33">
        <f t="shared" si="7"/>
        <v>693.25</v>
      </c>
      <c r="BI6" s="33">
        <f t="shared" si="7"/>
        <v>2143.89</v>
      </c>
      <c r="BJ6" s="33" t="str">
        <f t="shared" si="7"/>
        <v>-</v>
      </c>
      <c r="BK6" s="33" t="str">
        <f t="shared" si="7"/>
        <v>-</v>
      </c>
      <c r="BL6" s="33">
        <f t="shared" si="7"/>
        <v>827.19</v>
      </c>
      <c r="BM6" s="33">
        <f t="shared" si="7"/>
        <v>817.63</v>
      </c>
      <c r="BN6" s="33">
        <f t="shared" si="7"/>
        <v>830.5</v>
      </c>
      <c r="BO6" s="32" t="str">
        <f>IF(BO7="","",IF(BO7="-","【-】","【"&amp;SUBSTITUTE(TEXT(BO7,"#,##0.00"),"-","△")&amp;"】"))</f>
        <v>【1,078.58】</v>
      </c>
      <c r="BP6" s="33" t="str">
        <f>IF(BP7="",NA(),BP7)</f>
        <v>-</v>
      </c>
      <c r="BQ6" s="33" t="str">
        <f t="shared" ref="BQ6:BY6" si="8">IF(BQ7="",NA(),BQ7)</f>
        <v>-</v>
      </c>
      <c r="BR6" s="33">
        <f t="shared" si="8"/>
        <v>68.3</v>
      </c>
      <c r="BS6" s="33">
        <f t="shared" si="8"/>
        <v>70.7</v>
      </c>
      <c r="BT6" s="33">
        <f t="shared" si="8"/>
        <v>28.72</v>
      </c>
      <c r="BU6" s="33" t="str">
        <f t="shared" si="8"/>
        <v>-</v>
      </c>
      <c r="BV6" s="33" t="str">
        <f t="shared" si="8"/>
        <v>-</v>
      </c>
      <c r="BW6" s="33">
        <f t="shared" si="8"/>
        <v>45.01</v>
      </c>
      <c r="BX6" s="33">
        <f t="shared" si="8"/>
        <v>46.31</v>
      </c>
      <c r="BY6" s="33">
        <f t="shared" si="8"/>
        <v>43.66</v>
      </c>
      <c r="BZ6" s="32" t="str">
        <f>IF(BZ7="","",IF(BZ7="-","【-】","【"&amp;SUBSTITUTE(TEXT(BZ7,"#,##0.00"),"-","△")&amp;"】"))</f>
        <v>【40.39】</v>
      </c>
      <c r="CA6" s="33" t="str">
        <f>IF(CA7="",NA(),CA7)</f>
        <v>-</v>
      </c>
      <c r="CB6" s="33" t="str">
        <f t="shared" ref="CB6:CJ6" si="9">IF(CB7="",NA(),CB7)</f>
        <v>-</v>
      </c>
      <c r="CC6" s="33">
        <f t="shared" si="9"/>
        <v>184.77</v>
      </c>
      <c r="CD6" s="33">
        <f t="shared" si="9"/>
        <v>177.82</v>
      </c>
      <c r="CE6" s="33">
        <f t="shared" si="9"/>
        <v>443.22</v>
      </c>
      <c r="CF6" s="33" t="str">
        <f t="shared" si="9"/>
        <v>-</v>
      </c>
      <c r="CG6" s="33" t="str">
        <f t="shared" si="9"/>
        <v>-</v>
      </c>
      <c r="CH6" s="33">
        <f t="shared" si="9"/>
        <v>350.91</v>
      </c>
      <c r="CI6" s="33">
        <f t="shared" si="9"/>
        <v>349.08</v>
      </c>
      <c r="CJ6" s="33">
        <f t="shared" si="9"/>
        <v>382.09</v>
      </c>
      <c r="CK6" s="32" t="str">
        <f>IF(CK7="","",IF(CK7="-","【-】","【"&amp;SUBSTITUTE(TEXT(CK7,"#,##0.00"),"-","△")&amp;"】"))</f>
        <v>【419.50】</v>
      </c>
      <c r="CL6" s="33" t="str">
        <f>IF(CL7="",NA(),CL7)</f>
        <v>-</v>
      </c>
      <c r="CM6" s="33" t="str">
        <f t="shared" ref="CM6:CU6" si="10">IF(CM7="",NA(),CM7)</f>
        <v>-</v>
      </c>
      <c r="CN6" s="33">
        <f t="shared" si="10"/>
        <v>48.67</v>
      </c>
      <c r="CO6" s="33">
        <f t="shared" si="10"/>
        <v>48.67</v>
      </c>
      <c r="CP6" s="33">
        <f t="shared" si="10"/>
        <v>48.67</v>
      </c>
      <c r="CQ6" s="33" t="str">
        <f t="shared" si="10"/>
        <v>-</v>
      </c>
      <c r="CR6" s="33" t="str">
        <f t="shared" si="10"/>
        <v>-</v>
      </c>
      <c r="CS6" s="33">
        <f t="shared" si="10"/>
        <v>38.24</v>
      </c>
      <c r="CT6" s="33">
        <f t="shared" si="10"/>
        <v>39.42</v>
      </c>
      <c r="CU6" s="33">
        <f t="shared" si="10"/>
        <v>39.68</v>
      </c>
      <c r="CV6" s="32" t="str">
        <f>IF(CV7="","",IF(CV7="-","【-】","【"&amp;SUBSTITUTE(TEXT(CV7,"#,##0.00"),"-","△")&amp;"】"))</f>
        <v>【35.64】</v>
      </c>
      <c r="CW6" s="33" t="str">
        <f>IF(CW7="",NA(),CW7)</f>
        <v>-</v>
      </c>
      <c r="CX6" s="33" t="str">
        <f t="shared" ref="CX6:DF6" si="11">IF(CX7="",NA(),CX7)</f>
        <v>-</v>
      </c>
      <c r="CY6" s="33">
        <f t="shared" si="11"/>
        <v>98.73</v>
      </c>
      <c r="CZ6" s="33">
        <f t="shared" si="11"/>
        <v>95.52</v>
      </c>
      <c r="DA6" s="33">
        <f t="shared" si="11"/>
        <v>96.92</v>
      </c>
      <c r="DB6" s="33" t="str">
        <f t="shared" si="11"/>
        <v>-</v>
      </c>
      <c r="DC6" s="33" t="str">
        <f t="shared" si="11"/>
        <v>-</v>
      </c>
      <c r="DD6" s="33">
        <f t="shared" si="11"/>
        <v>81.84</v>
      </c>
      <c r="DE6" s="33">
        <f t="shared" si="11"/>
        <v>82.97</v>
      </c>
      <c r="DF6" s="33">
        <f t="shared" si="11"/>
        <v>83.95</v>
      </c>
      <c r="DG6" s="32" t="str">
        <f>IF(DG7="","",IF(DG7="-","【-】","【"&amp;SUBSTITUTE(TEXT(DG7,"#,##0.00"),"-","△")&amp;"】"))</f>
        <v>【77.00】</v>
      </c>
      <c r="DH6" s="33" t="str">
        <f>IF(DH7="",NA(),DH7)</f>
        <v>-</v>
      </c>
      <c r="DI6" s="33" t="str">
        <f t="shared" ref="DI6:DQ6" si="12">IF(DI7="",NA(),DI7)</f>
        <v>-</v>
      </c>
      <c r="DJ6" s="33">
        <f t="shared" si="12"/>
        <v>2.12</v>
      </c>
      <c r="DK6" s="33">
        <f t="shared" si="12"/>
        <v>4</v>
      </c>
      <c r="DL6" s="33">
        <f t="shared" si="12"/>
        <v>11.66</v>
      </c>
      <c r="DM6" s="33" t="str">
        <f t="shared" si="12"/>
        <v>-</v>
      </c>
      <c r="DN6" s="33" t="str">
        <f t="shared" si="12"/>
        <v>-</v>
      </c>
      <c r="DO6" s="33">
        <f t="shared" si="12"/>
        <v>13.09</v>
      </c>
      <c r="DP6" s="33">
        <f t="shared" si="12"/>
        <v>10.75</v>
      </c>
      <c r="DQ6" s="33">
        <f t="shared" si="12"/>
        <v>23.85</v>
      </c>
      <c r="DR6" s="32" t="str">
        <f>IF(DR7="","",IF(DR7="-","【-】","【"&amp;SUBSTITUTE(TEXT(DR7,"#,##0.00"),"-","△")&amp;"】"))</f>
        <v>【23.88】</v>
      </c>
      <c r="DS6" s="33" t="str">
        <f>IF(DS7="",NA(),DS7)</f>
        <v>-</v>
      </c>
      <c r="DT6" s="33" t="str">
        <f t="shared" ref="DT6:EB6" si="13">IF(DT7="",NA(),DT7)</f>
        <v>-</v>
      </c>
      <c r="DU6" s="32">
        <f t="shared" si="13"/>
        <v>0</v>
      </c>
      <c r="DV6" s="32">
        <f t="shared" si="13"/>
        <v>0</v>
      </c>
      <c r="DW6" s="32">
        <f t="shared" si="13"/>
        <v>0</v>
      </c>
      <c r="DX6" s="33" t="str">
        <f t="shared" si="13"/>
        <v>-</v>
      </c>
      <c r="DY6" s="33" t="str">
        <f t="shared" si="13"/>
        <v>-</v>
      </c>
      <c r="DZ6" s="32">
        <f t="shared" si="13"/>
        <v>0</v>
      </c>
      <c r="EA6" s="32">
        <f t="shared" si="13"/>
        <v>0</v>
      </c>
      <c r="EB6" s="32">
        <f t="shared" si="13"/>
        <v>0</v>
      </c>
      <c r="EC6" s="32" t="str">
        <f>IF(EC7="","",IF(EC7="-","【-】","【"&amp;SUBSTITUTE(TEXT(EC7,"#,##0.00"),"-","△")&amp;"】"))</f>
        <v>【0.00】</v>
      </c>
      <c r="ED6" s="33" t="str">
        <f>IF(ED7="",NA(),ED7)</f>
        <v>-</v>
      </c>
      <c r="EE6" s="33" t="str">
        <f t="shared" ref="EE6:EM6" si="14">IF(EE7="",NA(),EE7)</f>
        <v>-</v>
      </c>
      <c r="EF6" s="32">
        <f t="shared" si="14"/>
        <v>0</v>
      </c>
      <c r="EG6" s="32">
        <f t="shared" si="14"/>
        <v>0</v>
      </c>
      <c r="EH6" s="32">
        <f t="shared" si="14"/>
        <v>0</v>
      </c>
      <c r="EI6" s="33" t="str">
        <f t="shared" si="14"/>
        <v>-</v>
      </c>
      <c r="EJ6" s="33" t="str">
        <f t="shared" si="14"/>
        <v>-</v>
      </c>
      <c r="EK6" s="32">
        <f t="shared" si="14"/>
        <v>0</v>
      </c>
      <c r="EL6" s="33">
        <f t="shared" si="14"/>
        <v>0.14000000000000001</v>
      </c>
      <c r="EM6" s="33">
        <f t="shared" si="14"/>
        <v>0.05</v>
      </c>
      <c r="EN6" s="32" t="str">
        <f>IF(EN7="","",IF(EN7="-","【-】","【"&amp;SUBSTITUTE(TEXT(EN7,"#,##0.00"),"-","△")&amp;"】"))</f>
        <v>【0.14】</v>
      </c>
    </row>
    <row r="7" spans="1:147" s="34" customFormat="1">
      <c r="A7" s="26"/>
      <c r="B7" s="35">
        <v>2014</v>
      </c>
      <c r="C7" s="35">
        <v>312011</v>
      </c>
      <c r="D7" s="35">
        <v>46</v>
      </c>
      <c r="E7" s="35">
        <v>17</v>
      </c>
      <c r="F7" s="35">
        <v>6</v>
      </c>
      <c r="G7" s="35">
        <v>0</v>
      </c>
      <c r="H7" s="35" t="s">
        <v>96</v>
      </c>
      <c r="I7" s="35" t="s">
        <v>97</v>
      </c>
      <c r="J7" s="35" t="s">
        <v>98</v>
      </c>
      <c r="K7" s="35" t="s">
        <v>99</v>
      </c>
      <c r="L7" s="35" t="s">
        <v>100</v>
      </c>
      <c r="M7" s="36" t="s">
        <v>101</v>
      </c>
      <c r="N7" s="36">
        <v>63.49</v>
      </c>
      <c r="O7" s="36">
        <v>0.86</v>
      </c>
      <c r="P7" s="36">
        <v>136.31</v>
      </c>
      <c r="Q7" s="36">
        <v>2388</v>
      </c>
      <c r="R7" s="36">
        <v>193064</v>
      </c>
      <c r="S7" s="36">
        <v>765.31</v>
      </c>
      <c r="T7" s="36">
        <v>252.27</v>
      </c>
      <c r="U7" s="36">
        <v>1656</v>
      </c>
      <c r="V7" s="36">
        <v>0.43</v>
      </c>
      <c r="W7" s="36">
        <v>3851.16</v>
      </c>
      <c r="X7" s="36" t="s">
        <v>101</v>
      </c>
      <c r="Y7" s="36" t="s">
        <v>101</v>
      </c>
      <c r="Z7" s="36">
        <v>99.51</v>
      </c>
      <c r="AA7" s="36">
        <v>102.08</v>
      </c>
      <c r="AB7" s="36">
        <v>100.4</v>
      </c>
      <c r="AC7" s="36" t="s">
        <v>101</v>
      </c>
      <c r="AD7" s="36" t="s">
        <v>101</v>
      </c>
      <c r="AE7" s="36">
        <v>87.26</v>
      </c>
      <c r="AF7" s="36">
        <v>99.06</v>
      </c>
      <c r="AG7" s="36">
        <v>99.08</v>
      </c>
      <c r="AH7" s="36">
        <v>99.04</v>
      </c>
      <c r="AI7" s="36" t="s">
        <v>101</v>
      </c>
      <c r="AJ7" s="36" t="s">
        <v>101</v>
      </c>
      <c r="AK7" s="36">
        <v>3.34</v>
      </c>
      <c r="AL7" s="36">
        <v>0</v>
      </c>
      <c r="AM7" s="36">
        <v>0</v>
      </c>
      <c r="AN7" s="36" t="s">
        <v>101</v>
      </c>
      <c r="AO7" s="36" t="s">
        <v>101</v>
      </c>
      <c r="AP7" s="36">
        <v>464.6</v>
      </c>
      <c r="AQ7" s="36">
        <v>233.19</v>
      </c>
      <c r="AR7" s="36">
        <v>221.59</v>
      </c>
      <c r="AS7" s="36">
        <v>208.15</v>
      </c>
      <c r="AT7" s="36" t="s">
        <v>101</v>
      </c>
      <c r="AU7" s="36" t="s">
        <v>101</v>
      </c>
      <c r="AV7" s="36">
        <v>347.53</v>
      </c>
      <c r="AW7" s="36">
        <v>543.44000000000005</v>
      </c>
      <c r="AX7" s="36">
        <v>91.97</v>
      </c>
      <c r="AY7" s="36" t="s">
        <v>101</v>
      </c>
      <c r="AZ7" s="36" t="s">
        <v>101</v>
      </c>
      <c r="BA7" s="36">
        <v>184.81</v>
      </c>
      <c r="BB7" s="36">
        <v>71.86</v>
      </c>
      <c r="BC7" s="36">
        <v>56.86</v>
      </c>
      <c r="BD7" s="36">
        <v>64.489999999999995</v>
      </c>
      <c r="BE7" s="36" t="s">
        <v>101</v>
      </c>
      <c r="BF7" s="36" t="s">
        <v>101</v>
      </c>
      <c r="BG7" s="36">
        <v>707.37</v>
      </c>
      <c r="BH7" s="36">
        <v>693.25</v>
      </c>
      <c r="BI7" s="36">
        <v>2143.89</v>
      </c>
      <c r="BJ7" s="36" t="s">
        <v>101</v>
      </c>
      <c r="BK7" s="36" t="s">
        <v>101</v>
      </c>
      <c r="BL7" s="36">
        <v>827.19</v>
      </c>
      <c r="BM7" s="36">
        <v>817.63</v>
      </c>
      <c r="BN7" s="36">
        <v>830.5</v>
      </c>
      <c r="BO7" s="36">
        <v>1078.58</v>
      </c>
      <c r="BP7" s="36" t="s">
        <v>101</v>
      </c>
      <c r="BQ7" s="36" t="s">
        <v>101</v>
      </c>
      <c r="BR7" s="36">
        <v>68.3</v>
      </c>
      <c r="BS7" s="36">
        <v>70.7</v>
      </c>
      <c r="BT7" s="36">
        <v>28.72</v>
      </c>
      <c r="BU7" s="36" t="s">
        <v>101</v>
      </c>
      <c r="BV7" s="36" t="s">
        <v>101</v>
      </c>
      <c r="BW7" s="36">
        <v>45.01</v>
      </c>
      <c r="BX7" s="36">
        <v>46.31</v>
      </c>
      <c r="BY7" s="36">
        <v>43.66</v>
      </c>
      <c r="BZ7" s="36">
        <v>40.39</v>
      </c>
      <c r="CA7" s="36" t="s">
        <v>101</v>
      </c>
      <c r="CB7" s="36" t="s">
        <v>101</v>
      </c>
      <c r="CC7" s="36">
        <v>184.77</v>
      </c>
      <c r="CD7" s="36">
        <v>177.82</v>
      </c>
      <c r="CE7" s="36">
        <v>443.22</v>
      </c>
      <c r="CF7" s="36" t="s">
        <v>101</v>
      </c>
      <c r="CG7" s="36" t="s">
        <v>101</v>
      </c>
      <c r="CH7" s="36">
        <v>350.91</v>
      </c>
      <c r="CI7" s="36">
        <v>349.08</v>
      </c>
      <c r="CJ7" s="36">
        <v>382.09</v>
      </c>
      <c r="CK7" s="36">
        <v>419.5</v>
      </c>
      <c r="CL7" s="36" t="s">
        <v>101</v>
      </c>
      <c r="CM7" s="36" t="s">
        <v>101</v>
      </c>
      <c r="CN7" s="36">
        <v>48.67</v>
      </c>
      <c r="CO7" s="36">
        <v>48.67</v>
      </c>
      <c r="CP7" s="36">
        <v>48.67</v>
      </c>
      <c r="CQ7" s="36" t="s">
        <v>101</v>
      </c>
      <c r="CR7" s="36" t="s">
        <v>101</v>
      </c>
      <c r="CS7" s="36">
        <v>38.24</v>
      </c>
      <c r="CT7" s="36">
        <v>39.42</v>
      </c>
      <c r="CU7" s="36">
        <v>39.68</v>
      </c>
      <c r="CV7" s="36">
        <v>35.64</v>
      </c>
      <c r="CW7" s="36" t="s">
        <v>101</v>
      </c>
      <c r="CX7" s="36" t="s">
        <v>101</v>
      </c>
      <c r="CY7" s="36">
        <v>98.73</v>
      </c>
      <c r="CZ7" s="36">
        <v>95.52</v>
      </c>
      <c r="DA7" s="36">
        <v>96.92</v>
      </c>
      <c r="DB7" s="36" t="s">
        <v>101</v>
      </c>
      <c r="DC7" s="36" t="s">
        <v>101</v>
      </c>
      <c r="DD7" s="36">
        <v>81.84</v>
      </c>
      <c r="DE7" s="36">
        <v>82.97</v>
      </c>
      <c r="DF7" s="36">
        <v>83.95</v>
      </c>
      <c r="DG7" s="36">
        <v>77</v>
      </c>
      <c r="DH7" s="36" t="s">
        <v>101</v>
      </c>
      <c r="DI7" s="36" t="s">
        <v>101</v>
      </c>
      <c r="DJ7" s="36">
        <v>2.12</v>
      </c>
      <c r="DK7" s="36">
        <v>4</v>
      </c>
      <c r="DL7" s="36">
        <v>11.66</v>
      </c>
      <c r="DM7" s="36" t="s">
        <v>101</v>
      </c>
      <c r="DN7" s="36" t="s">
        <v>101</v>
      </c>
      <c r="DO7" s="36">
        <v>13.09</v>
      </c>
      <c r="DP7" s="36">
        <v>10.75</v>
      </c>
      <c r="DQ7" s="36">
        <v>23.85</v>
      </c>
      <c r="DR7" s="36">
        <v>23.88</v>
      </c>
      <c r="DS7" s="36" t="s">
        <v>101</v>
      </c>
      <c r="DT7" s="36" t="s">
        <v>101</v>
      </c>
      <c r="DU7" s="36">
        <v>0</v>
      </c>
      <c r="DV7" s="36">
        <v>0</v>
      </c>
      <c r="DW7" s="36">
        <v>0</v>
      </c>
      <c r="DX7" s="36" t="s">
        <v>101</v>
      </c>
      <c r="DY7" s="36" t="s">
        <v>101</v>
      </c>
      <c r="DZ7" s="36">
        <v>0</v>
      </c>
      <c r="EA7" s="36">
        <v>0</v>
      </c>
      <c r="EB7" s="36">
        <v>0</v>
      </c>
      <c r="EC7" s="36">
        <v>0</v>
      </c>
      <c r="ED7" s="36" t="s">
        <v>101</v>
      </c>
      <c r="EE7" s="36" t="s">
        <v>101</v>
      </c>
      <c r="EF7" s="36">
        <v>0</v>
      </c>
      <c r="EG7" s="36">
        <v>0</v>
      </c>
      <c r="EH7" s="36">
        <v>0</v>
      </c>
      <c r="EI7" s="36" t="s">
        <v>101</v>
      </c>
      <c r="EJ7" s="36" t="s">
        <v>101</v>
      </c>
      <c r="EK7" s="36">
        <v>0</v>
      </c>
      <c r="EL7" s="36">
        <v>0.14000000000000001</v>
      </c>
      <c r="EM7" s="36">
        <v>0.05</v>
      </c>
      <c r="EN7" s="36">
        <v>0.14000000000000001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cp:lastModifiedBy>
  <cp:lastPrinted>2016-02-16T23:34:10Z</cp:lastPrinted>
  <dcterms:created xsi:type="dcterms:W3CDTF">2016-02-03T07:49:46Z</dcterms:created>
  <dcterms:modified xsi:type="dcterms:W3CDTF">2016-02-16T23:36:30Z</dcterms:modified>
  <cp:category/>
</cp:coreProperties>
</file>