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firstSheet="1" activeTab="1"/>
  </bookViews>
  <sheets>
    <sheet name="人口動態総覧" sheetId="1" r:id="rId1"/>
    <sheet name="年齢別死亡数" sheetId="2" r:id="rId2"/>
  </sheets>
  <definedNames>
    <definedName name="_xlnm.Print_Area" localSheetId="1">'年齢別死亡数'!$A$1:$O$21</definedName>
  </definedNames>
  <calcPr fullCalcOnLoad="1"/>
</workbook>
</file>

<file path=xl/sharedStrings.xml><?xml version="1.0" encoding="utf-8"?>
<sst xmlns="http://schemas.openxmlformats.org/spreadsheetml/2006/main" count="118" uniqueCount="75">
  <si>
    <t>（単位：人）</t>
  </si>
  <si>
    <t>総数</t>
  </si>
  <si>
    <t>悪性新生物</t>
  </si>
  <si>
    <t>心疾患</t>
  </si>
  <si>
    <t>脳血管疾患</t>
  </si>
  <si>
    <t>不慮の事故</t>
  </si>
  <si>
    <t>老衰</t>
  </si>
  <si>
    <t>自殺</t>
  </si>
  <si>
    <t>腎不全</t>
  </si>
  <si>
    <t>糖尿病</t>
  </si>
  <si>
    <t>その他</t>
  </si>
  <si>
    <t>１９歳以下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</si>
  <si>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</si>
  <si>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</si>
  <si>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</si>
  <si>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</si>
  <si>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</si>
  <si>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</si>
  <si>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</si>
  <si>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</si>
  <si>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</si>
  <si>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</si>
  <si>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</si>
  <si>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</si>
  <si>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</si>
  <si>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８５歳以上</t>
  </si>
  <si>
    <t>合　　　　計</t>
  </si>
  <si>
    <t>倉吉市</t>
  </si>
  <si>
    <t>県計</t>
  </si>
  <si>
    <t>肝疾患</t>
  </si>
  <si>
    <t>実数</t>
  </si>
  <si>
    <t>率</t>
  </si>
  <si>
    <t>-</t>
  </si>
  <si>
    <t>関金町</t>
  </si>
  <si>
    <t>区分</t>
  </si>
  <si>
    <t>人口</t>
  </si>
  <si>
    <t>死　　　亡</t>
  </si>
  <si>
    <t>出　　　生</t>
  </si>
  <si>
    <t>乳幼児死亡</t>
  </si>
  <si>
    <t>新生児死亡</t>
  </si>
  <si>
    <t>自然死産</t>
  </si>
  <si>
    <t>人工死産</t>
  </si>
  <si>
    <t>死　　　　　　　　　　　　　　産</t>
  </si>
  <si>
    <t>妊娠満２２週</t>
  </si>
  <si>
    <t>以後の死産</t>
  </si>
  <si>
    <t>早期新生児</t>
  </si>
  <si>
    <t>死　　　　亡</t>
  </si>
  <si>
    <t>周　産　期　死　亡　数</t>
  </si>
  <si>
    <t>婚　　姻</t>
  </si>
  <si>
    <t>離　　婚</t>
  </si>
  <si>
    <t>１０年</t>
  </si>
  <si>
    <t>１１年</t>
  </si>
  <si>
    <t>１２年</t>
  </si>
  <si>
    <t>１３年</t>
  </si>
  <si>
    <t>-</t>
  </si>
  <si>
    <t>三朝町</t>
  </si>
  <si>
    <t>北条町</t>
  </si>
  <si>
    <t>大栄町</t>
  </si>
  <si>
    <t>東伯郡計</t>
  </si>
  <si>
    <t>中部圏域</t>
  </si>
  <si>
    <t>　 　　主要死因　年齢</t>
  </si>
  <si>
    <t>【福祉企画課】</t>
  </si>
  <si>
    <t>１４年</t>
  </si>
  <si>
    <t>平成　９年</t>
  </si>
  <si>
    <t>１５年</t>
  </si>
  <si>
    <t>-</t>
  </si>
  <si>
    <t>肺炎</t>
  </si>
  <si>
    <t>１　人口動態総覧（平成１６年）</t>
  </si>
  <si>
    <t>１６年</t>
  </si>
  <si>
    <t>平成１６年内訳</t>
  </si>
  <si>
    <t>湯梨浜町</t>
  </si>
  <si>
    <t>琴浦町</t>
  </si>
  <si>
    <t>３　年齢別主要死因別死亡数（平成１６年）</t>
  </si>
  <si>
    <t>（注）　１　　出生・死亡・婚姻・離婚の率は人口1,000人対、乳児死亡・新生児死亡・周産期死亡の率は出生1,000人対、死産の率は出産（出生＋死産）1,000人対である。</t>
  </si>
  <si>
    <t>　　　　２　　各市町の人口は、平成１６年１０月１日現在、鳥取県企画部統計課の推計による。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</si>
</sst>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.0_);[Red]\(#,##0.0\)"/>
    <numFmt numFmtId="179" formatCode="0.0_ "/>
    <numFmt numFmtId="180" formatCode="#,##0_ "/>
    <numFmt numFmtId="181" formatCode="#,##0.0_ ;[Red]\-#,##0.0\ "/>
    <numFmt numFmtId="182" formatCode="#,##0_ ;[Red]\-#,##0\ "/>
    <numFmt numFmtId="183" formatCode="#,##0.0_ "/>
    <numFmt numFmtId="184" formatCode="0.00_ "/>
    <numFmt numFmtId="185" formatCode="#,##0.00_ "/>
    <numFmt numFmtId="186" formatCode="mmmmm"/>
    <numFmt numFmtId="187" formatCode="0.000"/>
    <numFmt numFmtId="188" formatCode="#,##0.0"/>
    <numFmt numFmtId="189" formatCode="#,##0.000"/>
    <numFmt numFmtId="190" formatCode="#,##0.0000"/>
    <numFmt numFmtId="191" formatCode="#,##0.00000"/>
    <numFmt numFmtId="192" formatCode="0.0000"/>
    <numFmt numFmtId="193" formatCode="0;_頀"/>
    <numFmt numFmtId="194" formatCode="0;_倀"/>
    <numFmt numFmtId="195" formatCode="0.0;_倀"/>
    <numFmt numFmtId="196" formatCode="0.00;_倀"/>
    <numFmt numFmtId="197" formatCode="#,##0;[Red]#,##0"/>
    <numFmt numFmtId="198" formatCode="_ * #,##0.0_ ;_ * \-#,##0.0_ ;_ * &quot;-&quot;_ ;_ @_ "/>
    <numFmt numFmtId="199" formatCode="0.0%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20"/>
      <name val="ＭＳ 明朝"/>
      <family val="1"/>
    </font>
    <font>
      <b/>
      <sz val="20"/>
      <name val="ＭＳ 明朝"/>
      <family val="1"/>
    </font>
    <font>
      <b/>
      <sz val="22"/>
      <name val="ＭＳ 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38" fontId="0" fillId="0" borderId="2" xfId="17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79" fontId="0" fillId="0" borderId="4" xfId="0" applyNumberFormat="1" applyBorder="1" applyAlignment="1">
      <alignment vertical="center"/>
    </xf>
    <xf numFmtId="179" fontId="0" fillId="0" borderId="2" xfId="0" applyNumberFormat="1" applyBorder="1" applyAlignment="1">
      <alignment vertical="center"/>
    </xf>
    <xf numFmtId="179" fontId="0" fillId="0" borderId="2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38" fontId="0" fillId="0" borderId="4" xfId="17" applyBorder="1" applyAlignment="1">
      <alignment vertical="center"/>
    </xf>
    <xf numFmtId="38" fontId="0" fillId="0" borderId="2" xfId="17" applyBorder="1" applyAlignment="1">
      <alignment vertical="center"/>
    </xf>
    <xf numFmtId="38" fontId="0" fillId="0" borderId="5" xfId="17" applyBorder="1" applyAlignment="1">
      <alignment vertical="center"/>
    </xf>
    <xf numFmtId="179" fontId="0" fillId="0" borderId="5" xfId="0" applyNumberFormat="1" applyBorder="1" applyAlignment="1">
      <alignment vertical="center"/>
    </xf>
    <xf numFmtId="38" fontId="0" fillId="0" borderId="2" xfId="17" applyFon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0" fillId="0" borderId="17" xfId="17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9" fontId="0" fillId="0" borderId="24" xfId="0" applyNumberFormat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6" fillId="0" borderId="0" xfId="0" applyFont="1" applyAlignment="1">
      <alignment vertical="center"/>
    </xf>
    <xf numFmtId="38" fontId="3" fillId="0" borderId="2" xfId="17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0" fillId="0" borderId="25" xfId="17" applyBorder="1" applyAlignment="1">
      <alignment vertical="center"/>
    </xf>
    <xf numFmtId="179" fontId="0" fillId="0" borderId="25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179" fontId="0" fillId="0" borderId="26" xfId="0" applyNumberForma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79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10" fillId="0" borderId="0" xfId="0" applyFont="1" applyAlignment="1">
      <alignment horizontal="center" vertical="center" textRotation="180"/>
    </xf>
    <xf numFmtId="0" fontId="11" fillId="0" borderId="0" xfId="0" applyFont="1" applyAlignment="1">
      <alignment vertical="center" textRotation="180"/>
    </xf>
    <xf numFmtId="0" fontId="10" fillId="0" borderId="0" xfId="0" applyFont="1" applyAlignment="1">
      <alignment vertical="center" textRotation="180"/>
    </xf>
    <xf numFmtId="0" fontId="13" fillId="0" borderId="0" xfId="0" applyFont="1" applyAlignment="1">
      <alignment vertical="center" textRotation="180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horizontal="distributed" vertical="center" wrapText="1"/>
    </xf>
    <xf numFmtId="0" fontId="12" fillId="0" borderId="0" xfId="0" applyFont="1" applyAlignment="1">
      <alignment horizontal="center" vertical="center" textRotation="180"/>
    </xf>
    <xf numFmtId="0" fontId="5" fillId="0" borderId="37" xfId="0" applyFont="1" applyBorder="1" applyAlignment="1">
      <alignment horizontal="left" vertical="justify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zoomScale="75" zoomScaleNormal="75" workbookViewId="0" topLeftCell="A1">
      <selection activeCell="C2" sqref="C2"/>
    </sheetView>
  </sheetViews>
  <sheetFormatPr defaultColWidth="9.00390625" defaultRowHeight="13.5"/>
  <cols>
    <col min="1" max="1" width="7.125" style="0" bestFit="1" customWidth="1"/>
    <col min="2" max="2" width="1.625" style="0" customWidth="1"/>
    <col min="3" max="3" width="10.125" style="0" customWidth="1"/>
    <col min="4" max="4" width="8.00390625" style="0" customWidth="1"/>
    <col min="5" max="28" width="5.625" style="0" customWidth="1"/>
  </cols>
  <sheetData>
    <row r="1" spans="1:2" ht="13.5" customHeight="1">
      <c r="A1" s="66"/>
      <c r="B1" s="65"/>
    </row>
    <row r="2" spans="2:3" ht="19.5" customHeight="1">
      <c r="B2" s="65"/>
      <c r="C2" s="50" t="s">
        <v>61</v>
      </c>
    </row>
    <row r="3" spans="1:3" ht="14.25">
      <c r="A3" s="66"/>
      <c r="B3" s="65"/>
      <c r="C3" s="47"/>
    </row>
    <row r="4" spans="1:3" ht="17.25">
      <c r="A4" s="66"/>
      <c r="B4" s="65"/>
      <c r="C4" s="1" t="s">
        <v>67</v>
      </c>
    </row>
    <row r="5" spans="1:2" ht="14.25" thickBot="1">
      <c r="A5" s="66"/>
      <c r="B5" s="65"/>
    </row>
    <row r="6" spans="1:28" ht="18" customHeight="1">
      <c r="A6" s="66"/>
      <c r="B6" s="65"/>
      <c r="C6" s="80" t="s">
        <v>34</v>
      </c>
      <c r="D6" s="74" t="s">
        <v>35</v>
      </c>
      <c r="E6" s="74" t="s">
        <v>37</v>
      </c>
      <c r="F6" s="74"/>
      <c r="G6" s="74" t="s">
        <v>36</v>
      </c>
      <c r="H6" s="74"/>
      <c r="I6" s="74" t="s">
        <v>38</v>
      </c>
      <c r="J6" s="74"/>
      <c r="K6" s="74" t="s">
        <v>39</v>
      </c>
      <c r="L6" s="74"/>
      <c r="M6" s="71" t="s">
        <v>42</v>
      </c>
      <c r="N6" s="69"/>
      <c r="O6" s="69"/>
      <c r="P6" s="69"/>
      <c r="Q6" s="69"/>
      <c r="R6" s="69"/>
      <c r="S6" s="71" t="s">
        <v>47</v>
      </c>
      <c r="T6" s="69"/>
      <c r="U6" s="69"/>
      <c r="V6" s="69"/>
      <c r="W6" s="69"/>
      <c r="X6" s="86"/>
      <c r="Y6" s="71" t="s">
        <v>48</v>
      </c>
      <c r="Z6" s="86"/>
      <c r="AA6" s="69" t="s">
        <v>49</v>
      </c>
      <c r="AB6" s="82"/>
    </row>
    <row r="7" spans="1:28" ht="18" customHeight="1">
      <c r="A7" s="66"/>
      <c r="B7" s="65"/>
      <c r="C7" s="81"/>
      <c r="D7" s="75"/>
      <c r="E7" s="75"/>
      <c r="F7" s="75"/>
      <c r="G7" s="75"/>
      <c r="H7" s="75"/>
      <c r="I7" s="75"/>
      <c r="J7" s="75"/>
      <c r="K7" s="75"/>
      <c r="L7" s="75"/>
      <c r="M7" s="13"/>
      <c r="N7" s="20"/>
      <c r="O7" s="76" t="s">
        <v>40</v>
      </c>
      <c r="P7" s="77"/>
      <c r="Q7" s="73" t="s">
        <v>41</v>
      </c>
      <c r="R7" s="73"/>
      <c r="S7" s="13"/>
      <c r="T7" s="20"/>
      <c r="U7" s="76" t="s">
        <v>43</v>
      </c>
      <c r="V7" s="77"/>
      <c r="W7" s="73" t="s">
        <v>45</v>
      </c>
      <c r="X7" s="77"/>
      <c r="Y7" s="87"/>
      <c r="Z7" s="88"/>
      <c r="AA7" s="83"/>
      <c r="AB7" s="84"/>
    </row>
    <row r="8" spans="1:28" ht="18" customHeight="1">
      <c r="A8" s="66"/>
      <c r="B8" s="65"/>
      <c r="C8" s="81"/>
      <c r="D8" s="75"/>
      <c r="E8" s="75"/>
      <c r="F8" s="75"/>
      <c r="G8" s="75"/>
      <c r="H8" s="75"/>
      <c r="I8" s="75"/>
      <c r="J8" s="75"/>
      <c r="K8" s="75"/>
      <c r="L8" s="75"/>
      <c r="M8" s="14"/>
      <c r="N8" s="21"/>
      <c r="O8" s="78"/>
      <c r="P8" s="79"/>
      <c r="Q8" s="70"/>
      <c r="R8" s="70"/>
      <c r="S8" s="14"/>
      <c r="T8" s="15"/>
      <c r="U8" s="78" t="s">
        <v>44</v>
      </c>
      <c r="V8" s="79"/>
      <c r="W8" s="70" t="s">
        <v>46</v>
      </c>
      <c r="X8" s="79"/>
      <c r="Y8" s="78"/>
      <c r="Z8" s="79"/>
      <c r="AA8" s="70"/>
      <c r="AB8" s="85"/>
    </row>
    <row r="9" spans="1:28" ht="18" customHeight="1">
      <c r="A9" s="66"/>
      <c r="B9" s="65"/>
      <c r="C9" s="72"/>
      <c r="D9" s="75"/>
      <c r="E9" s="7" t="s">
        <v>30</v>
      </c>
      <c r="F9" s="7" t="s">
        <v>31</v>
      </c>
      <c r="G9" s="7" t="s">
        <v>30</v>
      </c>
      <c r="H9" s="7" t="s">
        <v>31</v>
      </c>
      <c r="I9" s="7" t="s">
        <v>30</v>
      </c>
      <c r="J9" s="7" t="s">
        <v>31</v>
      </c>
      <c r="K9" s="7" t="s">
        <v>30</v>
      </c>
      <c r="L9" s="7" t="s">
        <v>31</v>
      </c>
      <c r="M9" s="19" t="s">
        <v>30</v>
      </c>
      <c r="N9" s="7" t="s">
        <v>31</v>
      </c>
      <c r="O9" s="7" t="s">
        <v>30</v>
      </c>
      <c r="P9" s="7" t="s">
        <v>31</v>
      </c>
      <c r="Q9" s="7" t="s">
        <v>30</v>
      </c>
      <c r="R9" s="7" t="s">
        <v>31</v>
      </c>
      <c r="S9" s="7" t="s">
        <v>30</v>
      </c>
      <c r="T9" s="7" t="s">
        <v>31</v>
      </c>
      <c r="U9" s="7" t="s">
        <v>30</v>
      </c>
      <c r="V9" s="7" t="s">
        <v>31</v>
      </c>
      <c r="W9" s="7" t="s">
        <v>30</v>
      </c>
      <c r="X9" s="7" t="s">
        <v>31</v>
      </c>
      <c r="Y9" s="7" t="s">
        <v>30</v>
      </c>
      <c r="Z9" s="7" t="s">
        <v>31</v>
      </c>
      <c r="AA9" s="7" t="s">
        <v>30</v>
      </c>
      <c r="AB9" s="22" t="s">
        <v>31</v>
      </c>
    </row>
    <row r="10" spans="1:28" ht="19.5" customHeight="1">
      <c r="A10" s="66"/>
      <c r="B10" s="65"/>
      <c r="C10" s="24" t="s">
        <v>63</v>
      </c>
      <c r="D10" s="26">
        <v>119102</v>
      </c>
      <c r="E10" s="26">
        <v>1012</v>
      </c>
      <c r="F10" s="17">
        <v>8.5</v>
      </c>
      <c r="G10" s="26">
        <v>1281</v>
      </c>
      <c r="H10" s="17">
        <v>10.8</v>
      </c>
      <c r="I10" s="26">
        <v>9</v>
      </c>
      <c r="J10" s="17">
        <v>8.9</v>
      </c>
      <c r="K10" s="29">
        <v>3</v>
      </c>
      <c r="L10" s="17">
        <v>3</v>
      </c>
      <c r="M10" s="26">
        <v>33</v>
      </c>
      <c r="N10" s="17">
        <v>31.6</v>
      </c>
      <c r="O10" s="5">
        <v>16</v>
      </c>
      <c r="P10" s="17">
        <v>15.6</v>
      </c>
      <c r="Q10" s="5">
        <v>17</v>
      </c>
      <c r="R10" s="17">
        <v>16.5</v>
      </c>
      <c r="S10" s="5">
        <v>8</v>
      </c>
      <c r="T10" s="17">
        <v>7.9</v>
      </c>
      <c r="U10" s="3" t="s">
        <v>32</v>
      </c>
      <c r="V10" s="3" t="s">
        <v>32</v>
      </c>
      <c r="W10" s="3" t="s">
        <v>32</v>
      </c>
      <c r="X10" s="3" t="s">
        <v>32</v>
      </c>
      <c r="Y10" s="5">
        <v>534</v>
      </c>
      <c r="Z10" s="17">
        <v>4.5</v>
      </c>
      <c r="AA10" s="5">
        <v>178</v>
      </c>
      <c r="AB10" s="31">
        <v>1.5</v>
      </c>
    </row>
    <row r="11" spans="1:28" ht="19.5" customHeight="1">
      <c r="A11" s="66"/>
      <c r="B11" s="65"/>
      <c r="C11" s="24" t="s">
        <v>50</v>
      </c>
      <c r="D11" s="26">
        <v>118536</v>
      </c>
      <c r="E11" s="26">
        <v>1000</v>
      </c>
      <c r="F11" s="17">
        <v>8.4</v>
      </c>
      <c r="G11" s="26">
        <v>1188</v>
      </c>
      <c r="H11" s="17">
        <v>10</v>
      </c>
      <c r="I11" s="26">
        <v>2</v>
      </c>
      <c r="J11" s="17">
        <v>2</v>
      </c>
      <c r="K11" s="26">
        <v>1</v>
      </c>
      <c r="L11" s="17">
        <v>1</v>
      </c>
      <c r="M11" s="26">
        <v>28</v>
      </c>
      <c r="N11" s="17">
        <v>27.2</v>
      </c>
      <c r="O11" s="5">
        <v>9</v>
      </c>
      <c r="P11" s="17">
        <v>8.9</v>
      </c>
      <c r="Q11" s="5">
        <v>19</v>
      </c>
      <c r="R11" s="17">
        <v>18.6</v>
      </c>
      <c r="S11" s="6">
        <v>4</v>
      </c>
      <c r="T11" s="17">
        <v>4</v>
      </c>
      <c r="U11" s="3" t="s">
        <v>32</v>
      </c>
      <c r="V11" s="3" t="s">
        <v>32</v>
      </c>
      <c r="W11" s="3" t="s">
        <v>32</v>
      </c>
      <c r="X11" s="3" t="s">
        <v>32</v>
      </c>
      <c r="Y11" s="5">
        <v>558</v>
      </c>
      <c r="Z11" s="17">
        <v>4.7</v>
      </c>
      <c r="AA11" s="5">
        <v>184</v>
      </c>
      <c r="AB11" s="31">
        <v>1.6</v>
      </c>
    </row>
    <row r="12" spans="1:28" ht="19.5" customHeight="1">
      <c r="A12" s="66"/>
      <c r="B12" s="65"/>
      <c r="C12" s="24" t="s">
        <v>51</v>
      </c>
      <c r="D12" s="26">
        <v>118065</v>
      </c>
      <c r="E12" s="26">
        <v>983</v>
      </c>
      <c r="F12" s="17">
        <v>8.3</v>
      </c>
      <c r="G12" s="26">
        <v>1343</v>
      </c>
      <c r="H12" s="17">
        <v>11.4</v>
      </c>
      <c r="I12" s="26">
        <v>1</v>
      </c>
      <c r="J12" s="17">
        <v>1</v>
      </c>
      <c r="K12" s="8" t="s">
        <v>54</v>
      </c>
      <c r="L12" s="18" t="s">
        <v>54</v>
      </c>
      <c r="M12" s="26">
        <v>31</v>
      </c>
      <c r="N12" s="17">
        <v>30.6</v>
      </c>
      <c r="O12" s="5">
        <v>11</v>
      </c>
      <c r="P12" s="17">
        <v>11.1</v>
      </c>
      <c r="Q12" s="5">
        <v>20</v>
      </c>
      <c r="R12" s="17">
        <v>19.9</v>
      </c>
      <c r="S12" s="5">
        <v>4</v>
      </c>
      <c r="T12" s="17">
        <v>4.1</v>
      </c>
      <c r="U12" s="5">
        <v>4</v>
      </c>
      <c r="V12" s="5">
        <v>4.1</v>
      </c>
      <c r="W12" s="3" t="s">
        <v>32</v>
      </c>
      <c r="X12" s="3" t="s">
        <v>32</v>
      </c>
      <c r="Y12" s="5">
        <v>576</v>
      </c>
      <c r="Z12" s="17">
        <v>4.9</v>
      </c>
      <c r="AA12" s="5">
        <v>200</v>
      </c>
      <c r="AB12" s="31">
        <v>1.7</v>
      </c>
    </row>
    <row r="13" spans="1:28" ht="19.5" customHeight="1">
      <c r="A13" s="66"/>
      <c r="B13" s="65"/>
      <c r="C13" s="24" t="s">
        <v>52</v>
      </c>
      <c r="D13" s="26">
        <v>116697</v>
      </c>
      <c r="E13" s="26">
        <v>956</v>
      </c>
      <c r="F13" s="17">
        <v>8.2</v>
      </c>
      <c r="G13" s="26">
        <v>1351</v>
      </c>
      <c r="H13" s="17">
        <v>11.6</v>
      </c>
      <c r="I13" s="8" t="s">
        <v>54</v>
      </c>
      <c r="J13" s="18" t="s">
        <v>54</v>
      </c>
      <c r="K13" s="26">
        <v>1</v>
      </c>
      <c r="L13" s="17">
        <v>1</v>
      </c>
      <c r="M13" s="26">
        <v>35</v>
      </c>
      <c r="N13" s="17">
        <v>35.3</v>
      </c>
      <c r="O13" s="5">
        <v>14</v>
      </c>
      <c r="P13" s="17">
        <v>14.4</v>
      </c>
      <c r="Q13" s="5">
        <v>21</v>
      </c>
      <c r="R13" s="17">
        <v>21.5</v>
      </c>
      <c r="S13" s="5">
        <v>7</v>
      </c>
      <c r="T13" s="17">
        <v>7.3</v>
      </c>
      <c r="U13" s="5">
        <v>7</v>
      </c>
      <c r="V13" s="5">
        <v>7.3</v>
      </c>
      <c r="W13" s="3" t="s">
        <v>32</v>
      </c>
      <c r="X13" s="3" t="s">
        <v>32</v>
      </c>
      <c r="Y13" s="5">
        <v>566</v>
      </c>
      <c r="Z13" s="17">
        <v>4.9</v>
      </c>
      <c r="AA13" s="5">
        <v>224</v>
      </c>
      <c r="AB13" s="31">
        <v>1.9</v>
      </c>
    </row>
    <row r="14" spans="1:28" ht="19.5" customHeight="1">
      <c r="A14" s="66"/>
      <c r="B14" s="65"/>
      <c r="C14" s="23" t="s">
        <v>53</v>
      </c>
      <c r="D14" s="51">
        <v>116313</v>
      </c>
      <c r="E14" s="51">
        <v>999</v>
      </c>
      <c r="F14" s="16">
        <v>8.6</v>
      </c>
      <c r="G14" s="51">
        <v>1227</v>
      </c>
      <c r="H14" s="16">
        <v>10.5</v>
      </c>
      <c r="I14" s="51">
        <v>2</v>
      </c>
      <c r="J14" s="52">
        <v>2</v>
      </c>
      <c r="K14" s="51">
        <v>2</v>
      </c>
      <c r="L14" s="52">
        <v>2</v>
      </c>
      <c r="M14" s="51">
        <v>30</v>
      </c>
      <c r="N14" s="52">
        <v>29.2</v>
      </c>
      <c r="O14" s="53">
        <v>8</v>
      </c>
      <c r="P14" s="52">
        <v>7.8</v>
      </c>
      <c r="Q14" s="53">
        <v>22</v>
      </c>
      <c r="R14" s="52">
        <v>21.4</v>
      </c>
      <c r="S14" s="53">
        <v>2</v>
      </c>
      <c r="T14" s="52">
        <v>2</v>
      </c>
      <c r="U14" s="54" t="s">
        <v>32</v>
      </c>
      <c r="V14" s="54" t="s">
        <v>32</v>
      </c>
      <c r="W14" s="53">
        <v>2</v>
      </c>
      <c r="X14" s="52">
        <v>2</v>
      </c>
      <c r="Y14" s="53">
        <v>559</v>
      </c>
      <c r="Z14" s="52">
        <v>4.8</v>
      </c>
      <c r="AA14" s="53">
        <v>197</v>
      </c>
      <c r="AB14" s="30">
        <v>1.7</v>
      </c>
    </row>
    <row r="15" spans="1:28" ht="19.5" customHeight="1">
      <c r="A15" s="66"/>
      <c r="B15" s="65"/>
      <c r="C15" s="24" t="s">
        <v>62</v>
      </c>
      <c r="D15" s="26">
        <v>115753</v>
      </c>
      <c r="E15" s="26">
        <v>943</v>
      </c>
      <c r="F15" s="17">
        <v>8.146657106079324</v>
      </c>
      <c r="G15" s="26">
        <v>1263</v>
      </c>
      <c r="H15" s="17">
        <v>10.911164289478458</v>
      </c>
      <c r="I15" s="26">
        <v>2</v>
      </c>
      <c r="J15" s="17">
        <v>2.1208907741251326</v>
      </c>
      <c r="K15" s="26">
        <v>0</v>
      </c>
      <c r="L15" s="17">
        <v>0</v>
      </c>
      <c r="M15" s="26">
        <v>22</v>
      </c>
      <c r="N15" s="17">
        <v>22.797927461139896</v>
      </c>
      <c r="O15" s="5">
        <v>8</v>
      </c>
      <c r="P15" s="17">
        <v>8.290155440414507</v>
      </c>
      <c r="Q15" s="5">
        <v>14</v>
      </c>
      <c r="R15" s="17">
        <v>14.507772020725389</v>
      </c>
      <c r="S15" s="5">
        <v>2</v>
      </c>
      <c r="T15" s="17">
        <v>2.1208907741251326</v>
      </c>
      <c r="U15" s="3" t="s">
        <v>65</v>
      </c>
      <c r="V15" s="3" t="s">
        <v>65</v>
      </c>
      <c r="W15" s="3" t="s">
        <v>65</v>
      </c>
      <c r="X15" s="18" t="s">
        <v>65</v>
      </c>
      <c r="Y15" s="5">
        <v>543</v>
      </c>
      <c r="Z15" s="17">
        <v>4.691023126830406</v>
      </c>
      <c r="AA15" s="5">
        <v>249</v>
      </c>
      <c r="AB15" s="31">
        <v>2.151132152082451</v>
      </c>
    </row>
    <row r="16" spans="1:28" ht="19.5" customHeight="1">
      <c r="A16" s="66"/>
      <c r="B16" s="65"/>
      <c r="C16" s="58" t="s">
        <v>64</v>
      </c>
      <c r="D16" s="26">
        <v>114973</v>
      </c>
      <c r="E16" s="26">
        <v>919</v>
      </c>
      <c r="F16" s="17">
        <v>8</v>
      </c>
      <c r="G16" s="26">
        <v>1341</v>
      </c>
      <c r="H16" s="17">
        <v>11.7</v>
      </c>
      <c r="I16" s="26">
        <v>4</v>
      </c>
      <c r="J16" s="17">
        <v>4.4</v>
      </c>
      <c r="K16" s="26">
        <v>3</v>
      </c>
      <c r="L16" s="17">
        <v>3.3</v>
      </c>
      <c r="M16" s="26">
        <v>38</v>
      </c>
      <c r="N16" s="17">
        <v>39.7</v>
      </c>
      <c r="O16" s="5">
        <v>16</v>
      </c>
      <c r="P16" s="17">
        <v>16.7</v>
      </c>
      <c r="Q16" s="5">
        <v>22</v>
      </c>
      <c r="R16" s="17">
        <v>23</v>
      </c>
      <c r="S16" s="5">
        <v>5</v>
      </c>
      <c r="T16" s="17">
        <v>5.4</v>
      </c>
      <c r="U16" s="3">
        <v>3</v>
      </c>
      <c r="V16" s="3">
        <v>3.3</v>
      </c>
      <c r="W16" s="5">
        <v>2</v>
      </c>
      <c r="X16" s="18">
        <v>2.2</v>
      </c>
      <c r="Y16" s="5">
        <v>527</v>
      </c>
      <c r="Z16" s="17">
        <v>4.6</v>
      </c>
      <c r="AA16" s="5">
        <v>235</v>
      </c>
      <c r="AB16" s="31">
        <v>2</v>
      </c>
    </row>
    <row r="17" spans="1:28" ht="19.5" customHeight="1" thickBot="1">
      <c r="A17" s="66"/>
      <c r="B17" s="65"/>
      <c r="C17" s="56" t="s">
        <v>68</v>
      </c>
      <c r="D17" s="27">
        <f aca="true" t="shared" si="0" ref="D17:T17">D27</f>
        <v>114358</v>
      </c>
      <c r="E17" s="27">
        <f t="shared" si="0"/>
        <v>933</v>
      </c>
      <c r="F17" s="28">
        <f t="shared" si="0"/>
        <v>8.158589692019799</v>
      </c>
      <c r="G17" s="27">
        <f t="shared" si="0"/>
        <v>1352</v>
      </c>
      <c r="H17" s="28">
        <f t="shared" si="0"/>
        <v>11.822522254673919</v>
      </c>
      <c r="I17" s="27">
        <f t="shared" si="0"/>
        <v>0</v>
      </c>
      <c r="J17" s="28">
        <f t="shared" si="0"/>
        <v>0</v>
      </c>
      <c r="K17" s="27">
        <f t="shared" si="0"/>
        <v>0</v>
      </c>
      <c r="L17" s="28">
        <f t="shared" si="0"/>
        <v>0</v>
      </c>
      <c r="M17" s="27">
        <f t="shared" si="0"/>
        <v>32</v>
      </c>
      <c r="N17" s="28">
        <f t="shared" si="0"/>
        <v>33.16062176165803</v>
      </c>
      <c r="O17" s="12">
        <f t="shared" si="0"/>
        <v>17</v>
      </c>
      <c r="P17" s="28">
        <f t="shared" si="0"/>
        <v>17.616580310880828</v>
      </c>
      <c r="Q17" s="12">
        <f t="shared" si="0"/>
        <v>15</v>
      </c>
      <c r="R17" s="28">
        <f t="shared" si="0"/>
        <v>15.544041450777202</v>
      </c>
      <c r="S17" s="12">
        <f t="shared" si="0"/>
        <v>8</v>
      </c>
      <c r="T17" s="28">
        <f t="shared" si="0"/>
        <v>8.57449088960343</v>
      </c>
      <c r="U17" s="46" t="s">
        <v>32</v>
      </c>
      <c r="V17" s="46" t="s">
        <v>32</v>
      </c>
      <c r="W17" s="12">
        <f aca="true" t="shared" si="1" ref="W17:AB17">W27</f>
        <v>0</v>
      </c>
      <c r="X17" s="28">
        <f t="shared" si="1"/>
        <v>0</v>
      </c>
      <c r="Y17" s="12">
        <f t="shared" si="1"/>
        <v>544</v>
      </c>
      <c r="Z17" s="28">
        <f t="shared" si="1"/>
        <v>4.756991203064062</v>
      </c>
      <c r="AA17" s="12">
        <f t="shared" si="1"/>
        <v>235</v>
      </c>
      <c r="AB17" s="57">
        <f t="shared" si="1"/>
        <v>2.0549502439706884</v>
      </c>
    </row>
    <row r="18" spans="2:28" ht="19.5" customHeight="1">
      <c r="B18" s="65"/>
      <c r="C18" s="32" t="s">
        <v>69</v>
      </c>
      <c r="AB18" s="33"/>
    </row>
    <row r="19" spans="1:28" ht="19.5" customHeight="1">
      <c r="A19" s="68">
        <v>1</v>
      </c>
      <c r="B19" s="65"/>
      <c r="C19" s="2" t="s">
        <v>27</v>
      </c>
      <c r="D19" s="25">
        <v>48839</v>
      </c>
      <c r="E19" s="6">
        <v>444</v>
      </c>
      <c r="F19" s="16">
        <f>E19/D19*1000</f>
        <v>9.091095231270092</v>
      </c>
      <c r="G19" s="6">
        <v>503</v>
      </c>
      <c r="H19" s="16">
        <f>G19/D19*1000</f>
        <v>10.29914617416409</v>
      </c>
      <c r="I19" s="6">
        <v>0</v>
      </c>
      <c r="J19" s="17">
        <f aca="true" t="shared" si="2" ref="J19:J25">I19/E19*1000</f>
        <v>0</v>
      </c>
      <c r="K19" s="6">
        <v>0</v>
      </c>
      <c r="L19" s="17">
        <f aca="true" t="shared" si="3" ref="L19:L25">K19/E19*1000</f>
        <v>0</v>
      </c>
      <c r="M19" s="6">
        <v>11</v>
      </c>
      <c r="N19" s="16">
        <f aca="true" t="shared" si="4" ref="N19:N28">M19/(E19+M19)*1000</f>
        <v>24.175824175824175</v>
      </c>
      <c r="O19" s="6">
        <v>5</v>
      </c>
      <c r="P19" s="16">
        <f aca="true" t="shared" si="5" ref="P19:P28">O19/(E19+M19)*1000</f>
        <v>10.989010989010989</v>
      </c>
      <c r="Q19" s="6">
        <v>6</v>
      </c>
      <c r="R19" s="16">
        <f>Q19/(E19+M19)*1000</f>
        <v>13.186813186813186</v>
      </c>
      <c r="S19" s="6">
        <v>3</v>
      </c>
      <c r="T19" s="16">
        <f aca="true" t="shared" si="6" ref="T19:T24">S19/E19*1000</f>
        <v>6.756756756756757</v>
      </c>
      <c r="U19" s="60">
        <v>3</v>
      </c>
      <c r="V19" s="18">
        <f>U19/E19*1000</f>
        <v>6.756756756756757</v>
      </c>
      <c r="W19" s="60">
        <v>0</v>
      </c>
      <c r="X19" s="17">
        <f aca="true" t="shared" si="7" ref="X19:X25">W19/E19*1000</f>
        <v>0</v>
      </c>
      <c r="Y19" s="6">
        <v>273</v>
      </c>
      <c r="Z19" s="16">
        <f>Y19/D19*1000</f>
        <v>5.589795040848502</v>
      </c>
      <c r="AA19" s="6">
        <v>94</v>
      </c>
      <c r="AB19" s="42">
        <f>AA19/D19*1000</f>
        <v>1.9246913327463706</v>
      </c>
    </row>
    <row r="20" spans="1:28" ht="19.5" customHeight="1">
      <c r="A20" s="68"/>
      <c r="B20" s="65"/>
      <c r="C20" s="2" t="s">
        <v>70</v>
      </c>
      <c r="D20" s="26">
        <v>17532</v>
      </c>
      <c r="E20" s="5">
        <v>135</v>
      </c>
      <c r="F20" s="16">
        <f aca="true" t="shared" si="8" ref="F20:F28">E20/D20*1000</f>
        <v>7.700205338809035</v>
      </c>
      <c r="G20" s="5">
        <v>208</v>
      </c>
      <c r="H20" s="16">
        <f aca="true" t="shared" si="9" ref="H20:H28">G20/D20*1000</f>
        <v>11.86402007757244</v>
      </c>
      <c r="I20" s="3">
        <v>0</v>
      </c>
      <c r="J20" s="17">
        <f t="shared" si="2"/>
        <v>0</v>
      </c>
      <c r="K20" s="3">
        <v>0</v>
      </c>
      <c r="L20" s="17">
        <f t="shared" si="3"/>
        <v>0</v>
      </c>
      <c r="M20" s="6">
        <v>9</v>
      </c>
      <c r="N20" s="16">
        <f t="shared" si="4"/>
        <v>62.5</v>
      </c>
      <c r="O20" s="3">
        <v>8</v>
      </c>
      <c r="P20" s="16">
        <f t="shared" si="5"/>
        <v>55.55555555555555</v>
      </c>
      <c r="Q20" s="3">
        <v>1</v>
      </c>
      <c r="R20" s="16">
        <f>Q20/(E20+M20)*1000</f>
        <v>6.944444444444444</v>
      </c>
      <c r="S20" s="6">
        <v>3</v>
      </c>
      <c r="T20" s="16">
        <f t="shared" si="6"/>
        <v>22.22222222222222</v>
      </c>
      <c r="U20" s="61">
        <v>3</v>
      </c>
      <c r="V20" s="18">
        <f aca="true" t="shared" si="10" ref="V20:V25">U20/E20*1000</f>
        <v>22.22222222222222</v>
      </c>
      <c r="W20" s="61">
        <v>0</v>
      </c>
      <c r="X20" s="17">
        <f t="shared" si="7"/>
        <v>0</v>
      </c>
      <c r="Y20" s="5">
        <v>73</v>
      </c>
      <c r="Z20" s="16">
        <f aca="true" t="shared" si="11" ref="Z20:Z28">Y20/D20*1000</f>
        <v>4.163814738763404</v>
      </c>
      <c r="AA20" s="5">
        <v>47</v>
      </c>
      <c r="AB20" s="42">
        <f aca="true" t="shared" si="12" ref="AB20:AB28">AA20/D20*1000</f>
        <v>2.680812229066849</v>
      </c>
    </row>
    <row r="21" spans="2:28" ht="19.5" customHeight="1">
      <c r="B21" s="65"/>
      <c r="C21" s="2" t="s">
        <v>55</v>
      </c>
      <c r="D21" s="26">
        <v>7619</v>
      </c>
      <c r="E21" s="5">
        <v>55</v>
      </c>
      <c r="F21" s="16">
        <f t="shared" si="8"/>
        <v>7.218795117469484</v>
      </c>
      <c r="G21" s="5">
        <v>131</v>
      </c>
      <c r="H21" s="16">
        <f t="shared" si="9"/>
        <v>17.193857461609138</v>
      </c>
      <c r="I21" s="3">
        <v>0</v>
      </c>
      <c r="J21" s="17">
        <f t="shared" si="2"/>
        <v>0</v>
      </c>
      <c r="K21" s="3">
        <v>0</v>
      </c>
      <c r="L21" s="17">
        <f t="shared" si="3"/>
        <v>0</v>
      </c>
      <c r="M21" s="6">
        <v>2</v>
      </c>
      <c r="N21" s="16">
        <f t="shared" si="4"/>
        <v>35.08771929824561</v>
      </c>
      <c r="O21" s="3">
        <v>0</v>
      </c>
      <c r="P21" s="16">
        <f t="shared" si="5"/>
        <v>0</v>
      </c>
      <c r="Q21" s="3">
        <v>2</v>
      </c>
      <c r="R21" s="16">
        <f>Q21/(E21+M21)*1000</f>
        <v>35.08771929824561</v>
      </c>
      <c r="S21" s="6">
        <v>0</v>
      </c>
      <c r="T21" s="16">
        <f t="shared" si="6"/>
        <v>0</v>
      </c>
      <c r="U21" s="61">
        <v>0</v>
      </c>
      <c r="V21" s="18">
        <f t="shared" si="10"/>
        <v>0</v>
      </c>
      <c r="W21" s="61">
        <v>0</v>
      </c>
      <c r="X21" s="17">
        <f t="shared" si="7"/>
        <v>0</v>
      </c>
      <c r="Y21" s="5">
        <v>27</v>
      </c>
      <c r="Z21" s="16">
        <f t="shared" si="11"/>
        <v>3.5437721485759286</v>
      </c>
      <c r="AA21" s="5">
        <v>19</v>
      </c>
      <c r="AB21" s="42">
        <f t="shared" si="12"/>
        <v>2.493765586034913</v>
      </c>
    </row>
    <row r="22" spans="1:28" ht="19.5" customHeight="1">
      <c r="A22" s="66"/>
      <c r="B22" s="65"/>
      <c r="C22" s="2" t="s">
        <v>33</v>
      </c>
      <c r="D22" s="26">
        <v>4110</v>
      </c>
      <c r="E22" s="5">
        <v>18</v>
      </c>
      <c r="F22" s="16">
        <f>E22/D22*1000</f>
        <v>4.37956204379562</v>
      </c>
      <c r="G22" s="5">
        <v>67</v>
      </c>
      <c r="H22" s="16">
        <f>G22/D22*1000</f>
        <v>16.30170316301703</v>
      </c>
      <c r="I22" s="3">
        <v>0</v>
      </c>
      <c r="J22" s="17">
        <f t="shared" si="2"/>
        <v>0</v>
      </c>
      <c r="K22" s="3">
        <v>0</v>
      </c>
      <c r="L22" s="17">
        <f t="shared" si="3"/>
        <v>0</v>
      </c>
      <c r="M22" s="6">
        <v>2</v>
      </c>
      <c r="N22" s="16">
        <f t="shared" si="4"/>
        <v>100</v>
      </c>
      <c r="O22" s="3">
        <v>2</v>
      </c>
      <c r="P22" s="16">
        <f t="shared" si="5"/>
        <v>100</v>
      </c>
      <c r="Q22" s="3">
        <v>0</v>
      </c>
      <c r="R22" s="16">
        <f>Q22/(E22+M22)*1000</f>
        <v>0</v>
      </c>
      <c r="S22" s="6">
        <v>2</v>
      </c>
      <c r="T22" s="16">
        <f t="shared" si="6"/>
        <v>111.1111111111111</v>
      </c>
      <c r="U22" s="61">
        <v>2</v>
      </c>
      <c r="V22" s="18">
        <f t="shared" si="10"/>
        <v>111.1111111111111</v>
      </c>
      <c r="W22" s="61">
        <v>0</v>
      </c>
      <c r="X22" s="17">
        <f t="shared" si="7"/>
        <v>0</v>
      </c>
      <c r="Y22" s="5">
        <v>18</v>
      </c>
      <c r="Z22" s="16">
        <f>Y22/D22*1000</f>
        <v>4.37956204379562</v>
      </c>
      <c r="AA22" s="5">
        <v>3</v>
      </c>
      <c r="AB22" s="42">
        <f>AA22/D22*1000</f>
        <v>0.7299270072992701</v>
      </c>
    </row>
    <row r="23" spans="1:28" ht="19.5" customHeight="1">
      <c r="A23" s="66"/>
      <c r="B23" s="65"/>
      <c r="C23" s="2" t="s">
        <v>56</v>
      </c>
      <c r="D23" s="26">
        <v>7707</v>
      </c>
      <c r="E23" s="5">
        <v>59</v>
      </c>
      <c r="F23" s="16">
        <f t="shared" si="8"/>
        <v>7.655378227585311</v>
      </c>
      <c r="G23" s="5">
        <v>82</v>
      </c>
      <c r="H23" s="16">
        <f t="shared" si="9"/>
        <v>10.639678214610095</v>
      </c>
      <c r="I23" s="3">
        <v>0</v>
      </c>
      <c r="J23" s="17">
        <f t="shared" si="2"/>
        <v>0</v>
      </c>
      <c r="K23" s="3">
        <v>0</v>
      </c>
      <c r="L23" s="17">
        <f t="shared" si="3"/>
        <v>0</v>
      </c>
      <c r="M23" s="6">
        <v>1</v>
      </c>
      <c r="N23" s="16">
        <f t="shared" si="4"/>
        <v>16.666666666666668</v>
      </c>
      <c r="O23" s="5">
        <v>0</v>
      </c>
      <c r="P23" s="16">
        <f t="shared" si="5"/>
        <v>0</v>
      </c>
      <c r="Q23" s="5">
        <v>1</v>
      </c>
      <c r="R23" s="16">
        <f aca="true" t="shared" si="13" ref="R23:R28">Q23/(E23+M23)*1000</f>
        <v>16.666666666666668</v>
      </c>
      <c r="S23" s="6">
        <v>0</v>
      </c>
      <c r="T23" s="16">
        <f t="shared" si="6"/>
        <v>0</v>
      </c>
      <c r="U23" s="61">
        <v>0</v>
      </c>
      <c r="V23" s="18">
        <f t="shared" si="10"/>
        <v>0</v>
      </c>
      <c r="W23" s="61">
        <v>0</v>
      </c>
      <c r="X23" s="17">
        <f t="shared" si="7"/>
        <v>0</v>
      </c>
      <c r="Y23" s="5">
        <v>42</v>
      </c>
      <c r="Z23" s="16">
        <f t="shared" si="11"/>
        <v>5.449591280653951</v>
      </c>
      <c r="AA23" s="5">
        <v>21</v>
      </c>
      <c r="AB23" s="42">
        <f t="shared" si="12"/>
        <v>2.7247956403269753</v>
      </c>
    </row>
    <row r="24" spans="1:28" ht="19.5" customHeight="1">
      <c r="A24" s="66"/>
      <c r="B24" s="65"/>
      <c r="C24" s="2" t="s">
        <v>57</v>
      </c>
      <c r="D24" s="26">
        <v>8731</v>
      </c>
      <c r="E24" s="5">
        <v>68</v>
      </c>
      <c r="F24" s="16">
        <f t="shared" si="8"/>
        <v>7.788340396289085</v>
      </c>
      <c r="G24" s="5">
        <v>123</v>
      </c>
      <c r="H24" s="16">
        <f t="shared" si="9"/>
        <v>14.087733363875845</v>
      </c>
      <c r="I24" s="5">
        <v>0</v>
      </c>
      <c r="J24" s="17">
        <f t="shared" si="2"/>
        <v>0</v>
      </c>
      <c r="K24" s="3">
        <v>0</v>
      </c>
      <c r="L24" s="17">
        <f t="shared" si="3"/>
        <v>0</v>
      </c>
      <c r="M24" s="6">
        <v>1</v>
      </c>
      <c r="N24" s="16">
        <f t="shared" si="4"/>
        <v>14.492753623188406</v>
      </c>
      <c r="O24" s="5">
        <v>0</v>
      </c>
      <c r="P24" s="16">
        <f t="shared" si="5"/>
        <v>0</v>
      </c>
      <c r="Q24" s="3">
        <v>1</v>
      </c>
      <c r="R24" s="16">
        <f t="shared" si="13"/>
        <v>14.492753623188406</v>
      </c>
      <c r="S24" s="6">
        <f>U24+W24</f>
        <v>0</v>
      </c>
      <c r="T24" s="16">
        <f t="shared" si="6"/>
        <v>0</v>
      </c>
      <c r="U24" s="61">
        <v>0</v>
      </c>
      <c r="V24" s="18">
        <f t="shared" si="10"/>
        <v>0</v>
      </c>
      <c r="W24" s="61">
        <v>0</v>
      </c>
      <c r="X24" s="17">
        <f t="shared" si="7"/>
        <v>0</v>
      </c>
      <c r="Y24" s="5">
        <v>33</v>
      </c>
      <c r="Z24" s="16">
        <f t="shared" si="11"/>
        <v>3.779635780552056</v>
      </c>
      <c r="AA24" s="5">
        <v>23</v>
      </c>
      <c r="AB24" s="42">
        <f t="shared" si="12"/>
        <v>2.6342916046271903</v>
      </c>
    </row>
    <row r="25" spans="1:28" ht="19.5" customHeight="1" thickBot="1">
      <c r="A25" s="66"/>
      <c r="B25" s="65"/>
      <c r="C25" s="2" t="s">
        <v>71</v>
      </c>
      <c r="D25" s="27">
        <v>19820</v>
      </c>
      <c r="E25" s="12">
        <v>154</v>
      </c>
      <c r="F25" s="16">
        <f t="shared" si="8"/>
        <v>7.769929364278506</v>
      </c>
      <c r="G25" s="12">
        <v>238</v>
      </c>
      <c r="H25" s="16">
        <f t="shared" si="9"/>
        <v>12.008072653884964</v>
      </c>
      <c r="I25" s="46">
        <v>0</v>
      </c>
      <c r="J25" s="41">
        <f t="shared" si="2"/>
        <v>0</v>
      </c>
      <c r="K25" s="59">
        <v>0</v>
      </c>
      <c r="L25" s="41">
        <f t="shared" si="3"/>
        <v>0</v>
      </c>
      <c r="M25" s="6">
        <v>6</v>
      </c>
      <c r="N25" s="16">
        <f t="shared" si="4"/>
        <v>37.5</v>
      </c>
      <c r="O25" s="46">
        <v>2</v>
      </c>
      <c r="P25" s="16">
        <f t="shared" si="5"/>
        <v>12.5</v>
      </c>
      <c r="Q25" s="12">
        <v>4</v>
      </c>
      <c r="R25" s="16">
        <f t="shared" si="13"/>
        <v>25</v>
      </c>
      <c r="S25" s="6">
        <f>U25+W25</f>
        <v>0</v>
      </c>
      <c r="T25" s="16">
        <f>S25/E25*1000</f>
        <v>0</v>
      </c>
      <c r="U25" s="62">
        <v>0</v>
      </c>
      <c r="V25" s="18">
        <f t="shared" si="10"/>
        <v>0</v>
      </c>
      <c r="W25" s="61">
        <v>0</v>
      </c>
      <c r="X25" s="17">
        <f t="shared" si="7"/>
        <v>0</v>
      </c>
      <c r="Y25" s="12">
        <v>78</v>
      </c>
      <c r="Z25" s="16">
        <f t="shared" si="11"/>
        <v>3.935418768920283</v>
      </c>
      <c r="AA25" s="12">
        <v>28</v>
      </c>
      <c r="AB25" s="42">
        <f t="shared" si="12"/>
        <v>1.4127144298688195</v>
      </c>
    </row>
    <row r="26" spans="1:28" ht="19.5" customHeight="1">
      <c r="A26" s="66"/>
      <c r="B26" s="65"/>
      <c r="C26" s="35" t="s">
        <v>58</v>
      </c>
      <c r="D26" s="37">
        <f>SUM(D20:D25)</f>
        <v>65519</v>
      </c>
      <c r="E26" s="34">
        <f>SUM(E20:E25)</f>
        <v>489</v>
      </c>
      <c r="F26" s="40">
        <f t="shared" si="8"/>
        <v>7.463483874906516</v>
      </c>
      <c r="G26" s="34">
        <f>SUM(G20:G25)</f>
        <v>849</v>
      </c>
      <c r="H26" s="40">
        <f t="shared" si="9"/>
        <v>12.958073230665914</v>
      </c>
      <c r="I26" s="34">
        <f>SUM(I20:I25)</f>
        <v>0</v>
      </c>
      <c r="J26" s="52">
        <f>I26/E26*1000</f>
        <v>0</v>
      </c>
      <c r="K26" s="53">
        <f>SUM(K20:K25)</f>
        <v>0</v>
      </c>
      <c r="L26" s="52">
        <f>K26/E26*1000</f>
        <v>0</v>
      </c>
      <c r="M26" s="34">
        <f>SUM(M20:M25)</f>
        <v>21</v>
      </c>
      <c r="N26" s="40">
        <f t="shared" si="4"/>
        <v>41.1764705882353</v>
      </c>
      <c r="O26" s="34">
        <f>SUM(O20:O25)</f>
        <v>12</v>
      </c>
      <c r="P26" s="40">
        <f t="shared" si="5"/>
        <v>23.52941176470588</v>
      </c>
      <c r="Q26" s="34">
        <f>SUM(Q20:Q25)</f>
        <v>9</v>
      </c>
      <c r="R26" s="40">
        <f t="shared" si="13"/>
        <v>17.647058823529413</v>
      </c>
      <c r="S26" s="34">
        <f>SUM(S20:S25)</f>
        <v>5</v>
      </c>
      <c r="T26" s="40">
        <f>S26/E26*1000</f>
        <v>10.224948875255624</v>
      </c>
      <c r="U26" s="63">
        <f>SUM(U20:U25)</f>
        <v>5</v>
      </c>
      <c r="V26" s="55">
        <f>U26/E26*1000</f>
        <v>10.224948875255624</v>
      </c>
      <c r="W26" s="63">
        <f>SUM(W20:W25)</f>
        <v>0</v>
      </c>
      <c r="X26" s="55">
        <f>W26/G26*1000</f>
        <v>0</v>
      </c>
      <c r="Y26" s="34">
        <f>SUM(Y20:Y25)</f>
        <v>271</v>
      </c>
      <c r="Z26" s="40">
        <f t="shared" si="11"/>
        <v>4.136204765029992</v>
      </c>
      <c r="AA26" s="34">
        <f>SUM(AA20:AA25)</f>
        <v>141</v>
      </c>
      <c r="AB26" s="43">
        <f t="shared" si="12"/>
        <v>2.152047497672431</v>
      </c>
    </row>
    <row r="27" spans="1:28" ht="19.5" customHeight="1">
      <c r="A27" s="66"/>
      <c r="B27" s="65"/>
      <c r="C27" s="36" t="s">
        <v>59</v>
      </c>
      <c r="D27" s="26">
        <f>SUM(D19:D25)</f>
        <v>114358</v>
      </c>
      <c r="E27" s="5">
        <f>SUM(E19:E25)</f>
        <v>933</v>
      </c>
      <c r="F27" s="16">
        <f t="shared" si="8"/>
        <v>8.158589692019799</v>
      </c>
      <c r="G27" s="26">
        <f>SUM(G19:G25)</f>
        <v>1352</v>
      </c>
      <c r="H27" s="16">
        <f t="shared" si="9"/>
        <v>11.822522254673919</v>
      </c>
      <c r="I27" s="5">
        <f>SUM(I19:I25)</f>
        <v>0</v>
      </c>
      <c r="J27" s="17">
        <f>I27/E27*1000</f>
        <v>0</v>
      </c>
      <c r="K27" s="5">
        <f>SUM(K19:K25)</f>
        <v>0</v>
      </c>
      <c r="L27" s="17">
        <f>K27/E27*1000</f>
        <v>0</v>
      </c>
      <c r="M27" s="5">
        <f>SUM(M19:M25)</f>
        <v>32</v>
      </c>
      <c r="N27" s="16">
        <f t="shared" si="4"/>
        <v>33.16062176165803</v>
      </c>
      <c r="O27" s="5">
        <f>SUM(O19:O25)</f>
        <v>17</v>
      </c>
      <c r="P27" s="16">
        <f t="shared" si="5"/>
        <v>17.616580310880828</v>
      </c>
      <c r="Q27" s="5">
        <f>SUM(Q19:Q25)</f>
        <v>15</v>
      </c>
      <c r="R27" s="16">
        <f t="shared" si="13"/>
        <v>15.544041450777202</v>
      </c>
      <c r="S27" s="5">
        <f>SUM(S19:S25)</f>
        <v>8</v>
      </c>
      <c r="T27" s="16">
        <f>S27/E27*1000</f>
        <v>8.57449088960343</v>
      </c>
      <c r="U27" s="61">
        <f>SUM(U19:U25)</f>
        <v>8</v>
      </c>
      <c r="V27" s="18">
        <f>U27/E27*1000</f>
        <v>8.57449088960343</v>
      </c>
      <c r="W27" s="61">
        <f>SUM(W19:W25)</f>
        <v>0</v>
      </c>
      <c r="X27" s="17">
        <f>W27/E27*1000</f>
        <v>0</v>
      </c>
      <c r="Y27" s="5">
        <f>SUM(Y19:Y25)</f>
        <v>544</v>
      </c>
      <c r="Z27" s="16">
        <f t="shared" si="11"/>
        <v>4.756991203064062</v>
      </c>
      <c r="AA27" s="5">
        <f>SUM(AA19:AA25)</f>
        <v>235</v>
      </c>
      <c r="AB27" s="44">
        <f t="shared" si="12"/>
        <v>2.0549502439706884</v>
      </c>
    </row>
    <row r="28" spans="1:28" ht="19.5" customHeight="1" thickBot="1">
      <c r="A28" s="66"/>
      <c r="B28" s="65"/>
      <c r="C28" s="4" t="s">
        <v>28</v>
      </c>
      <c r="D28" s="27">
        <v>609858</v>
      </c>
      <c r="E28" s="27">
        <v>5275</v>
      </c>
      <c r="F28" s="41">
        <f t="shared" si="8"/>
        <v>8.649554486454225</v>
      </c>
      <c r="G28" s="27">
        <v>6166</v>
      </c>
      <c r="H28" s="41">
        <f t="shared" si="9"/>
        <v>10.110550324829715</v>
      </c>
      <c r="I28" s="12">
        <v>14</v>
      </c>
      <c r="J28" s="28">
        <f>I28/E28*1000</f>
        <v>2.654028436018957</v>
      </c>
      <c r="K28" s="12">
        <v>10</v>
      </c>
      <c r="L28" s="28">
        <f>K28/E28*1000</f>
        <v>1.8957345971563981</v>
      </c>
      <c r="M28" s="12">
        <v>174</v>
      </c>
      <c r="N28" s="41">
        <f t="shared" si="4"/>
        <v>31.932464672416955</v>
      </c>
      <c r="O28" s="12">
        <v>70</v>
      </c>
      <c r="P28" s="41">
        <f t="shared" si="5"/>
        <v>12.84639383373096</v>
      </c>
      <c r="Q28" s="12">
        <v>104</v>
      </c>
      <c r="R28" s="41">
        <f t="shared" si="13"/>
        <v>19.086070838685995</v>
      </c>
      <c r="S28" s="12">
        <v>30</v>
      </c>
      <c r="T28" s="41">
        <f>S28/E28*1000</f>
        <v>5.687203791469194</v>
      </c>
      <c r="U28" s="64">
        <v>22</v>
      </c>
      <c r="V28" s="28">
        <f>U28/(E28+M28)*1000</f>
        <v>4.0374380620297305</v>
      </c>
      <c r="W28" s="64">
        <v>8</v>
      </c>
      <c r="X28" s="28">
        <f>W28/E28*1000</f>
        <v>1.5165876777251184</v>
      </c>
      <c r="Y28" s="27">
        <v>3214</v>
      </c>
      <c r="Z28" s="41">
        <f t="shared" si="11"/>
        <v>5.270079264353341</v>
      </c>
      <c r="AA28" s="27">
        <v>1337</v>
      </c>
      <c r="AB28" s="45">
        <f t="shared" si="12"/>
        <v>2.1923136205477345</v>
      </c>
    </row>
    <row r="29" spans="1:3" ht="19.5" customHeight="1">
      <c r="A29" s="66"/>
      <c r="B29" s="65"/>
      <c r="C29" s="38" t="s">
        <v>73</v>
      </c>
    </row>
    <row r="30" spans="1:3" ht="19.5" customHeight="1">
      <c r="A30" s="66"/>
      <c r="B30" s="65"/>
      <c r="C30" s="39" t="s">
        <v>74</v>
      </c>
    </row>
  </sheetData>
  <mergeCells count="16">
    <mergeCell ref="AA6:AB8"/>
    <mergeCell ref="W7:X7"/>
    <mergeCell ref="W8:X8"/>
    <mergeCell ref="S6:X6"/>
    <mergeCell ref="Y6:Z8"/>
    <mergeCell ref="Q7:R8"/>
    <mergeCell ref="M6:R6"/>
    <mergeCell ref="U7:V7"/>
    <mergeCell ref="U8:V8"/>
    <mergeCell ref="I6:J8"/>
    <mergeCell ref="K6:L8"/>
    <mergeCell ref="O7:P8"/>
    <mergeCell ref="C6:C9"/>
    <mergeCell ref="D6:D9"/>
    <mergeCell ref="E6:F8"/>
    <mergeCell ref="G6:H8"/>
  </mergeCells>
  <printOptions/>
  <pageMargins left="0.3937007874015748" right="0.3937007874015748" top="0.5905511811023623" bottom="0.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tabSelected="1" zoomScale="75" zoomScaleNormal="75" workbookViewId="0" topLeftCell="A1">
      <selection activeCell="F23" sqref="F23"/>
    </sheetView>
  </sheetViews>
  <sheetFormatPr defaultColWidth="9.00390625" defaultRowHeight="13.5"/>
  <cols>
    <col min="1" max="1" width="6.625" style="0" bestFit="1" customWidth="1"/>
    <col min="2" max="2" width="1.625" style="0" customWidth="1"/>
    <col min="3" max="15" width="10.625" style="0" customWidth="1"/>
  </cols>
  <sheetData>
    <row r="2" spans="1:3" ht="14.25" customHeight="1">
      <c r="A2" s="67">
        <v>3</v>
      </c>
      <c r="C2" s="10" t="s">
        <v>72</v>
      </c>
    </row>
    <row r="3" spans="1:15" ht="13.5">
      <c r="A3" s="67"/>
      <c r="O3" s="11" t="s">
        <v>0</v>
      </c>
    </row>
    <row r="4" spans="1:15" ht="27.75" customHeight="1">
      <c r="A4" s="67"/>
      <c r="C4" s="92" t="s">
        <v>60</v>
      </c>
      <c r="D4" s="89" t="s">
        <v>1</v>
      </c>
      <c r="E4" s="89" t="s">
        <v>2</v>
      </c>
      <c r="F4" s="89" t="s">
        <v>3</v>
      </c>
      <c r="G4" s="89" t="s">
        <v>4</v>
      </c>
      <c r="H4" s="90" t="s">
        <v>66</v>
      </c>
      <c r="I4" s="89" t="s">
        <v>5</v>
      </c>
      <c r="J4" s="89" t="s">
        <v>6</v>
      </c>
      <c r="K4" s="89" t="s">
        <v>7</v>
      </c>
      <c r="L4" s="89" t="s">
        <v>8</v>
      </c>
      <c r="M4" s="90" t="s">
        <v>29</v>
      </c>
      <c r="N4" s="89" t="s">
        <v>9</v>
      </c>
      <c r="O4" s="89" t="s">
        <v>10</v>
      </c>
    </row>
    <row r="5" spans="1:15" ht="27.75" customHeight="1">
      <c r="A5" s="67"/>
      <c r="C5" s="92"/>
      <c r="D5" s="89"/>
      <c r="E5" s="89"/>
      <c r="F5" s="89"/>
      <c r="G5" s="89"/>
      <c r="H5" s="90"/>
      <c r="I5" s="89"/>
      <c r="J5" s="89"/>
      <c r="K5" s="89"/>
      <c r="L5" s="89"/>
      <c r="M5" s="90"/>
      <c r="N5" s="89"/>
      <c r="O5" s="89"/>
    </row>
    <row r="6" spans="1:15" ht="27.75" customHeight="1">
      <c r="A6" s="67"/>
      <c r="C6" s="7" t="s">
        <v>11</v>
      </c>
      <c r="D6" s="49">
        <f aca="true" t="shared" si="0" ref="D6:D21">SUM(E6:O6)</f>
        <v>2</v>
      </c>
      <c r="E6" s="5">
        <v>0</v>
      </c>
      <c r="F6" s="5">
        <v>0</v>
      </c>
      <c r="G6" s="5">
        <v>1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1</v>
      </c>
    </row>
    <row r="7" spans="1:15" ht="27.75" customHeight="1">
      <c r="A7" s="67"/>
      <c r="C7" s="7" t="s">
        <v>12</v>
      </c>
      <c r="D7" s="49">
        <f t="shared" si="0"/>
        <v>2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2</v>
      </c>
      <c r="L7" s="5">
        <v>0</v>
      </c>
      <c r="M7" s="5">
        <v>0</v>
      </c>
      <c r="N7" s="5">
        <v>0</v>
      </c>
      <c r="O7" s="5">
        <v>0</v>
      </c>
    </row>
    <row r="8" spans="1:15" ht="27.75" customHeight="1">
      <c r="A8" s="67"/>
      <c r="C8" s="7" t="s">
        <v>13</v>
      </c>
      <c r="D8" s="49">
        <f t="shared" si="0"/>
        <v>2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1</v>
      </c>
      <c r="L8" s="5">
        <v>0</v>
      </c>
      <c r="M8" s="5">
        <v>0</v>
      </c>
      <c r="N8" s="5">
        <v>0</v>
      </c>
      <c r="O8" s="5">
        <v>0</v>
      </c>
    </row>
    <row r="9" spans="1:15" ht="27.75" customHeight="1">
      <c r="A9" s="67"/>
      <c r="C9" s="7" t="s">
        <v>14</v>
      </c>
      <c r="D9" s="49">
        <f t="shared" si="0"/>
        <v>2</v>
      </c>
      <c r="E9" s="5">
        <v>1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</row>
    <row r="10" spans="1:15" ht="27.75" customHeight="1">
      <c r="A10" s="67"/>
      <c r="C10" s="7" t="s">
        <v>15</v>
      </c>
      <c r="D10" s="49">
        <f t="shared" si="0"/>
        <v>1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</row>
    <row r="11" spans="1:15" ht="27.75" customHeight="1">
      <c r="A11" s="67"/>
      <c r="C11" s="7" t="s">
        <v>16</v>
      </c>
      <c r="D11" s="49">
        <f t="shared" si="0"/>
        <v>7</v>
      </c>
      <c r="E11" s="5">
        <v>3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1</v>
      </c>
      <c r="L11" s="5">
        <v>0</v>
      </c>
      <c r="M11" s="5">
        <v>1</v>
      </c>
      <c r="N11" s="5">
        <v>0</v>
      </c>
      <c r="O11" s="5">
        <v>2</v>
      </c>
    </row>
    <row r="12" spans="1:15" ht="27.75" customHeight="1">
      <c r="A12" s="67"/>
      <c r="C12" s="7" t="s">
        <v>17</v>
      </c>
      <c r="D12" s="49">
        <f t="shared" si="0"/>
        <v>15</v>
      </c>
      <c r="E12" s="5">
        <v>3</v>
      </c>
      <c r="F12" s="5">
        <v>1</v>
      </c>
      <c r="G12" s="5">
        <v>3</v>
      </c>
      <c r="H12" s="5">
        <v>0</v>
      </c>
      <c r="I12" s="5">
        <v>0</v>
      </c>
      <c r="J12" s="5">
        <v>0</v>
      </c>
      <c r="K12" s="5">
        <v>3</v>
      </c>
      <c r="L12" s="5">
        <v>1</v>
      </c>
      <c r="M12" s="5">
        <v>1</v>
      </c>
      <c r="N12" s="5">
        <v>1</v>
      </c>
      <c r="O12" s="5">
        <v>2</v>
      </c>
    </row>
    <row r="13" spans="1:15" ht="27.75" customHeight="1">
      <c r="A13" s="91">
        <v>3</v>
      </c>
      <c r="C13" s="7" t="s">
        <v>18</v>
      </c>
      <c r="D13" s="49">
        <f t="shared" si="0"/>
        <v>34</v>
      </c>
      <c r="E13" s="5">
        <v>16</v>
      </c>
      <c r="F13" s="5">
        <v>2</v>
      </c>
      <c r="G13" s="5">
        <v>1</v>
      </c>
      <c r="H13" s="5">
        <v>0</v>
      </c>
      <c r="I13" s="5">
        <v>3</v>
      </c>
      <c r="J13" s="5">
        <v>0</v>
      </c>
      <c r="K13" s="5">
        <v>5</v>
      </c>
      <c r="L13" s="5">
        <v>0</v>
      </c>
      <c r="M13" s="5">
        <v>0</v>
      </c>
      <c r="N13" s="5">
        <v>1</v>
      </c>
      <c r="O13" s="5">
        <v>6</v>
      </c>
    </row>
    <row r="14" spans="1:15" ht="27.75" customHeight="1">
      <c r="A14" s="91"/>
      <c r="C14" s="7" t="s">
        <v>19</v>
      </c>
      <c r="D14" s="49">
        <f t="shared" si="0"/>
        <v>56</v>
      </c>
      <c r="E14" s="5">
        <v>24</v>
      </c>
      <c r="F14" s="5">
        <v>9</v>
      </c>
      <c r="G14" s="5">
        <v>3</v>
      </c>
      <c r="H14" s="5">
        <v>1</v>
      </c>
      <c r="I14" s="5">
        <v>2</v>
      </c>
      <c r="J14" s="5">
        <v>0</v>
      </c>
      <c r="K14" s="5">
        <v>3</v>
      </c>
      <c r="L14" s="5">
        <v>0</v>
      </c>
      <c r="M14" s="5">
        <v>1</v>
      </c>
      <c r="N14" s="5">
        <v>0</v>
      </c>
      <c r="O14" s="5">
        <v>13</v>
      </c>
    </row>
    <row r="15" spans="1:15" ht="27.75" customHeight="1">
      <c r="A15" s="67"/>
      <c r="C15" s="7" t="s">
        <v>20</v>
      </c>
      <c r="D15" s="49">
        <f t="shared" si="0"/>
        <v>53</v>
      </c>
      <c r="E15" s="5">
        <v>25</v>
      </c>
      <c r="F15" s="5">
        <v>10</v>
      </c>
      <c r="G15" s="5">
        <v>5</v>
      </c>
      <c r="H15" s="5">
        <v>2</v>
      </c>
      <c r="I15" s="5">
        <v>2</v>
      </c>
      <c r="J15" s="5">
        <v>0</v>
      </c>
      <c r="K15" s="5">
        <v>2</v>
      </c>
      <c r="L15" s="5">
        <v>0</v>
      </c>
      <c r="M15" s="5">
        <v>1</v>
      </c>
      <c r="N15" s="5">
        <v>2</v>
      </c>
      <c r="O15" s="5">
        <v>4</v>
      </c>
    </row>
    <row r="16" spans="1:15" ht="27.75" customHeight="1">
      <c r="A16" s="67"/>
      <c r="C16" s="7" t="s">
        <v>21</v>
      </c>
      <c r="D16" s="49">
        <f t="shared" si="0"/>
        <v>84</v>
      </c>
      <c r="E16" s="5">
        <v>36</v>
      </c>
      <c r="F16" s="5">
        <v>7</v>
      </c>
      <c r="G16" s="5">
        <v>5</v>
      </c>
      <c r="H16" s="5">
        <v>4</v>
      </c>
      <c r="I16" s="5">
        <v>5</v>
      </c>
      <c r="J16" s="5">
        <v>0</v>
      </c>
      <c r="K16" s="5">
        <v>2</v>
      </c>
      <c r="L16" s="5">
        <v>1</v>
      </c>
      <c r="M16" s="5">
        <v>3</v>
      </c>
      <c r="N16" s="5">
        <v>4</v>
      </c>
      <c r="O16" s="5">
        <v>17</v>
      </c>
    </row>
    <row r="17" spans="1:15" ht="27.75" customHeight="1">
      <c r="A17" s="67"/>
      <c r="C17" s="7" t="s">
        <v>22</v>
      </c>
      <c r="D17" s="49">
        <f t="shared" si="0"/>
        <v>133</v>
      </c>
      <c r="E17" s="5">
        <v>65</v>
      </c>
      <c r="F17" s="5">
        <v>20</v>
      </c>
      <c r="G17" s="5">
        <v>8</v>
      </c>
      <c r="H17" s="5">
        <v>6</v>
      </c>
      <c r="I17" s="5">
        <v>3</v>
      </c>
      <c r="J17" s="5">
        <v>0</v>
      </c>
      <c r="K17" s="5">
        <v>0</v>
      </c>
      <c r="L17" s="5">
        <v>1</v>
      </c>
      <c r="M17" s="5">
        <v>1</v>
      </c>
      <c r="N17" s="5">
        <v>2</v>
      </c>
      <c r="O17" s="5">
        <v>27</v>
      </c>
    </row>
    <row r="18" spans="1:15" ht="27.75" customHeight="1">
      <c r="A18" s="67"/>
      <c r="C18" s="7" t="s">
        <v>23</v>
      </c>
      <c r="D18" s="49">
        <f t="shared" si="0"/>
        <v>208</v>
      </c>
      <c r="E18" s="5">
        <v>71</v>
      </c>
      <c r="F18" s="5">
        <v>33</v>
      </c>
      <c r="G18" s="5">
        <v>28</v>
      </c>
      <c r="H18" s="5">
        <v>20</v>
      </c>
      <c r="I18" s="5">
        <v>9</v>
      </c>
      <c r="J18" s="5">
        <v>0</v>
      </c>
      <c r="K18" s="5">
        <v>4</v>
      </c>
      <c r="L18" s="5">
        <v>2</v>
      </c>
      <c r="M18" s="5">
        <v>2</v>
      </c>
      <c r="N18" s="5">
        <v>2</v>
      </c>
      <c r="O18" s="5">
        <v>37</v>
      </c>
    </row>
    <row r="19" spans="1:15" ht="27.75" customHeight="1">
      <c r="A19" s="67"/>
      <c r="C19" s="7" t="s">
        <v>24</v>
      </c>
      <c r="D19" s="49">
        <f t="shared" si="0"/>
        <v>241</v>
      </c>
      <c r="E19" s="5">
        <v>64</v>
      </c>
      <c r="F19" s="5">
        <v>33</v>
      </c>
      <c r="G19" s="5">
        <v>43</v>
      </c>
      <c r="H19" s="5">
        <v>34</v>
      </c>
      <c r="I19" s="5">
        <v>9</v>
      </c>
      <c r="J19" s="5">
        <v>2</v>
      </c>
      <c r="K19" s="5">
        <v>2</v>
      </c>
      <c r="L19" s="5">
        <v>0</v>
      </c>
      <c r="M19" s="5">
        <v>1</v>
      </c>
      <c r="N19" s="5">
        <v>5</v>
      </c>
      <c r="O19" s="5">
        <v>48</v>
      </c>
    </row>
    <row r="20" spans="1:15" ht="27.75" customHeight="1">
      <c r="A20" s="67"/>
      <c r="C20" s="7" t="s">
        <v>25</v>
      </c>
      <c r="D20" s="49">
        <f t="shared" si="0"/>
        <v>512</v>
      </c>
      <c r="E20" s="5">
        <v>84</v>
      </c>
      <c r="F20" s="5">
        <v>98</v>
      </c>
      <c r="G20" s="5">
        <v>87</v>
      </c>
      <c r="H20" s="5">
        <v>85</v>
      </c>
      <c r="I20" s="5">
        <v>8</v>
      </c>
      <c r="J20" s="5">
        <v>36</v>
      </c>
      <c r="K20" s="5">
        <v>4</v>
      </c>
      <c r="L20" s="5">
        <v>9</v>
      </c>
      <c r="M20" s="5">
        <v>1</v>
      </c>
      <c r="N20" s="5">
        <v>8</v>
      </c>
      <c r="O20" s="5">
        <v>92</v>
      </c>
    </row>
    <row r="21" spans="1:15" ht="27.75" customHeight="1">
      <c r="A21" s="67"/>
      <c r="C21" s="9" t="s">
        <v>26</v>
      </c>
      <c r="D21" s="48">
        <f t="shared" si="0"/>
        <v>1352</v>
      </c>
      <c r="E21" s="49">
        <f aca="true" t="shared" si="1" ref="E21:O21">SUM(E6:E20)</f>
        <v>392</v>
      </c>
      <c r="F21" s="49">
        <f t="shared" si="1"/>
        <v>214</v>
      </c>
      <c r="G21" s="49">
        <f t="shared" si="1"/>
        <v>184</v>
      </c>
      <c r="H21" s="49">
        <f t="shared" si="1"/>
        <v>152</v>
      </c>
      <c r="I21" s="49">
        <f t="shared" si="1"/>
        <v>42</v>
      </c>
      <c r="J21" s="49">
        <f t="shared" si="1"/>
        <v>38</v>
      </c>
      <c r="K21" s="49">
        <f t="shared" si="1"/>
        <v>30</v>
      </c>
      <c r="L21" s="49">
        <f t="shared" si="1"/>
        <v>14</v>
      </c>
      <c r="M21" s="49">
        <f t="shared" si="1"/>
        <v>12</v>
      </c>
      <c r="N21" s="49">
        <f t="shared" si="1"/>
        <v>25</v>
      </c>
      <c r="O21" s="49">
        <f t="shared" si="1"/>
        <v>249</v>
      </c>
    </row>
    <row r="22" ht="13.5">
      <c r="A22" s="67"/>
    </row>
  </sheetData>
  <mergeCells count="14">
    <mergeCell ref="A13:A14"/>
    <mergeCell ref="C4:C5"/>
    <mergeCell ref="D4:D5"/>
    <mergeCell ref="E4:E5"/>
    <mergeCell ref="F4:F5"/>
    <mergeCell ref="O4:O5"/>
    <mergeCell ref="K4:K5"/>
    <mergeCell ref="L4:L5"/>
    <mergeCell ref="M4:M5"/>
    <mergeCell ref="N4:N5"/>
    <mergeCell ref="G4:G5"/>
    <mergeCell ref="H4:H5"/>
    <mergeCell ref="I4:I5"/>
    <mergeCell ref="J4:J5"/>
  </mergeCells>
  <printOptions/>
  <pageMargins left="0.3937007874015748" right="0.3937007874015748" top="0.5905511811023623" bottom="0.3937007874015748" header="0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2006-01-04T08:03:03Z</cp:lastPrinted>
  <dcterms:created xsi:type="dcterms:W3CDTF">2002-05-20T02:44:42Z</dcterms:created>
  <dcterms:modified xsi:type="dcterms:W3CDTF">2006-03-15T02:55:23Z</dcterms:modified>
  <cp:category/>
  <cp:version/>
  <cp:contentType/>
  <cp:contentStatus/>
</cp:coreProperties>
</file>