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465" windowWidth="20730" windowHeight="6570" tabRatio="970" firstSheet="13" activeTab="36"/>
  </bookViews>
  <sheets>
    <sheet name="内訳計算書" sheetId="1" r:id="rId1"/>
    <sheet name="01消防学校" sheetId="2" r:id="rId2"/>
    <sheet name="02西町" sheetId="3" r:id="rId3"/>
    <sheet name="03知事公邸" sheetId="4" r:id="rId4"/>
    <sheet name="04職人開セ" sheetId="5" r:id="rId5"/>
    <sheet name="05倉看" sheetId="6" r:id="rId6"/>
    <sheet name="06福相セ" sheetId="7" r:id="rId7"/>
    <sheet name="07喜多原1" sheetId="8" r:id="rId8"/>
    <sheet name="08喜多原2" sheetId="9" r:id="rId9"/>
    <sheet name="09食検" sheetId="10" r:id="rId10"/>
    <sheet name="10産人セ米" sheetId="11" r:id="rId11"/>
    <sheet name="11農試本" sheetId="12" r:id="rId12"/>
    <sheet name="12西家保" sheetId="13" r:id="rId13"/>
    <sheet name="13林試" sheetId="14" r:id="rId14"/>
    <sheet name="14東浜" sheetId="15" r:id="rId15"/>
    <sheet name="15青谷" sheetId="16" r:id="rId16"/>
    <sheet name="16御熊中継" sheetId="17" r:id="rId17"/>
    <sheet name="17消雪21" sheetId="18" r:id="rId18"/>
    <sheet name="18御熊取水" sheetId="19" r:id="rId19"/>
    <sheet name="19河原" sheetId="20" r:id="rId20"/>
    <sheet name="20八頭" sheetId="21" r:id="rId21"/>
    <sheet name="21若桜" sheetId="22" r:id="rId22"/>
    <sheet name="22鳥空国会" sheetId="23" r:id="rId23"/>
    <sheet name="23海友館" sheetId="24" r:id="rId24"/>
    <sheet name="24鳥取港" sheetId="25" r:id="rId25"/>
    <sheet name="25地赤" sheetId="26" r:id="rId26"/>
    <sheet name="26西福" sheetId="27" r:id="rId27"/>
    <sheet name="27日野" sheetId="28" r:id="rId28"/>
    <sheet name="28日野二" sheetId="29" r:id="rId29"/>
    <sheet name="29生山" sheetId="30" r:id="rId30"/>
    <sheet name="30農試管" sheetId="31" r:id="rId31"/>
    <sheet name="31園試弓" sheetId="32" r:id="rId32"/>
    <sheet name="32消防航" sheetId="33" r:id="rId33"/>
    <sheet name="33郡家警" sheetId="34" r:id="rId34"/>
    <sheet name="34浜村警" sheetId="35" r:id="rId35"/>
    <sheet name="35免許試" sheetId="36" r:id="rId36"/>
    <sheet name="36西運免" sheetId="37" r:id="rId37"/>
  </sheets>
  <definedNames>
    <definedName name="_xlnm.Print_Area" localSheetId="1">'01消防学校'!$B$1:$L$40</definedName>
    <definedName name="_xlnm.Print_Area" localSheetId="2">'02西町'!$B$1:$L$40</definedName>
    <definedName name="_xlnm.Print_Area" localSheetId="3">'03知事公邸'!$B$1:$L$40</definedName>
    <definedName name="_xlnm.Print_Area" localSheetId="4">'04職人開セ'!$B$1:$L$40</definedName>
    <definedName name="_xlnm.Print_Area" localSheetId="5">'05倉看'!$B$1:$L$40</definedName>
    <definedName name="_xlnm.Print_Area" localSheetId="6">'06福相セ'!$B$1:$L$40</definedName>
    <definedName name="_xlnm.Print_Area" localSheetId="7">'07喜多原1'!$B$1:$L$40</definedName>
    <definedName name="_xlnm.Print_Area" localSheetId="8">'08喜多原2'!$B$1:$L$40</definedName>
    <definedName name="_xlnm.Print_Area" localSheetId="9">'09食検'!$B$1:$L$40</definedName>
    <definedName name="_xlnm.Print_Area" localSheetId="10">'10産人セ米'!$B$1:$L$40</definedName>
    <definedName name="_xlnm.Print_Area" localSheetId="11">'11農試本'!$B$1:$L$40</definedName>
    <definedName name="_xlnm.Print_Area" localSheetId="12">'12西家保'!$B$1:$L$40</definedName>
    <definedName name="_xlnm.Print_Area" localSheetId="13">'13林試'!$B$1:$L$40</definedName>
    <definedName name="_xlnm.Print_Area" localSheetId="14">'14東浜'!$B$1:$L$40</definedName>
    <definedName name="_xlnm.Print_Area" localSheetId="15">'15青谷'!$B$1:$N$51</definedName>
    <definedName name="_xlnm.Print_Area" localSheetId="16">'16御熊中継'!$B$1:$L$40</definedName>
    <definedName name="_xlnm.Print_Area" localSheetId="17">'17消雪21'!$B$1:$L$40</definedName>
    <definedName name="_xlnm.Print_Area" localSheetId="18">'18御熊取水'!$B$1:$L$40</definedName>
    <definedName name="_xlnm.Print_Area" localSheetId="19">'19河原'!$B$1:$L$40</definedName>
    <definedName name="_xlnm.Print_Area" localSheetId="20">'20八頭'!$B$1:$L$40</definedName>
    <definedName name="_xlnm.Print_Area" localSheetId="21">'21若桜'!$B$1:$L$40</definedName>
    <definedName name="_xlnm.Print_Area" localSheetId="22">'22鳥空国会'!$B$1:$L$40</definedName>
    <definedName name="_xlnm.Print_Area" localSheetId="23">'23海友館'!$B$1:$L$40</definedName>
    <definedName name="_xlnm.Print_Area" localSheetId="24">'24鳥取港'!$B$1:$L$40</definedName>
    <definedName name="_xlnm.Print_Area" localSheetId="25">'25地赤'!$B$1:$L$40</definedName>
    <definedName name="_xlnm.Print_Area" localSheetId="26">'26西福'!$B$1:$L$40</definedName>
    <definedName name="_xlnm.Print_Area" localSheetId="27">'27日野'!$B$1:$L$40</definedName>
    <definedName name="_xlnm.Print_Area" localSheetId="28">'28日野二'!$B$1:$L$40</definedName>
    <definedName name="_xlnm.Print_Area" localSheetId="29">'29生山'!$B$1:$L$40</definedName>
    <definedName name="_xlnm.Print_Area" localSheetId="30">'30農試管'!$B$1:$L$40</definedName>
    <definedName name="_xlnm.Print_Area" localSheetId="31">'31園試弓'!$B$1:$L$40</definedName>
    <definedName name="_xlnm.Print_Area" localSheetId="32">'32消防航'!$B$1:$L$40</definedName>
    <definedName name="_xlnm.Print_Area" localSheetId="33">'33郡家警'!$B$1:$L$40</definedName>
    <definedName name="_xlnm.Print_Area" localSheetId="34">'34浜村警'!$B$1:$L$40</definedName>
    <definedName name="_xlnm.Print_Area" localSheetId="35">'35免許試'!$B$1:$L$40</definedName>
    <definedName name="_xlnm.Print_Area" localSheetId="36">'36西運免'!$B$1:$L$40</definedName>
    <definedName name="_xlnm.Print_Area" localSheetId="0">'内訳計算書'!$B$1:$L$40</definedName>
  </definedNames>
  <calcPr fullCalcOnLoad="1"/>
</workbook>
</file>

<file path=xl/sharedStrings.xml><?xml version="1.0" encoding="utf-8"?>
<sst xmlns="http://schemas.openxmlformats.org/spreadsheetml/2006/main" count="1946" uniqueCount="141">
  <si>
    <t>商号又は名称</t>
  </si>
  <si>
    <t>代表者氏名</t>
  </si>
  <si>
    <t>基本料金</t>
  </si>
  <si>
    <t>電力量料金</t>
  </si>
  <si>
    <t>金  額
[円]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</si>
  <si>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</si>
  <si>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</si>
  <si>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</si>
  <si>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</si>
  <si>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</si>
  <si>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</si>
  <si>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</si>
  <si>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</si>
  <si>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</si>
  <si>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</si>
  <si>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合　計</t>
  </si>
  <si>
    <t>予定
契約電力
[kW]</t>
  </si>
  <si>
    <t>電気料金合計
[円]</t>
  </si>
  <si>
    <t>２月</t>
  </si>
  <si>
    <t>３月</t>
  </si>
  <si>
    <t>基本料金
単価
[円/kW]</t>
  </si>
  <si>
    <t>予定使用
電力量
[kWh]</t>
  </si>
  <si>
    <t>固有の
割引額
[円]</t>
  </si>
  <si>
    <t>１　記載する各単価、割引額等金額には、消費税及び地方消費税相当額を含む金額を記入すること。</t>
  </si>
  <si>
    <t>E=A×B×C-D</t>
  </si>
  <si>
    <t>電力量
料金単価
[円/kW]</t>
  </si>
  <si>
    <t>A</t>
  </si>
  <si>
    <t>B</t>
  </si>
  <si>
    <t>C</t>
  </si>
  <si>
    <t>D</t>
  </si>
  <si>
    <t>F</t>
  </si>
  <si>
    <t>G</t>
  </si>
  <si>
    <t>I</t>
  </si>
  <si>
    <t>H=F×G</t>
  </si>
  <si>
    <t>J=E+H-I</t>
  </si>
  <si>
    <t>入札書記入金額</t>
  </si>
  <si>
    <t>６　各月の電気料金合計(J)欄には、１円未満の端数を切り捨てた金額を記載すること。</t>
  </si>
  <si>
    <t>７　年間合計金額(K)欄には、各月の電気料金を合計した金額を記載すること。</t>
  </si>
  <si>
    <t>年間合計金額(K)</t>
  </si>
  <si>
    <t>固有の割引額</t>
  </si>
  <si>
    <t>力率
割引率</t>
  </si>
  <si>
    <t>内訳01</t>
  </si>
  <si>
    <t>消防学校</t>
  </si>
  <si>
    <t>(L)=(K)×100/108</t>
  </si>
  <si>
    <t>西町分庁舎</t>
  </si>
  <si>
    <t>内訳02</t>
  </si>
  <si>
    <t>内訳03</t>
  </si>
  <si>
    <t>知事公邸</t>
  </si>
  <si>
    <t>職員人材開発センター</t>
  </si>
  <si>
    <t>内訳04</t>
  </si>
  <si>
    <t>内訳05</t>
  </si>
  <si>
    <t>内訳06</t>
  </si>
  <si>
    <t>福祉相談センター・精神保健福祉センター</t>
  </si>
  <si>
    <t>内訳07</t>
  </si>
  <si>
    <t>喜多原学園</t>
  </si>
  <si>
    <t>内訳08</t>
  </si>
  <si>
    <t>内訳09</t>
  </si>
  <si>
    <t>食肉衛生検査所</t>
  </si>
  <si>
    <t>内訳10</t>
  </si>
  <si>
    <t>産業人材育成センター米子校</t>
  </si>
  <si>
    <t>内訳11</t>
  </si>
  <si>
    <t>農業試験場本館</t>
  </si>
  <si>
    <t>内訳12</t>
  </si>
  <si>
    <t>西部家畜保健衛生所</t>
  </si>
  <si>
    <t>内訳13</t>
  </si>
  <si>
    <t>林業試験所</t>
  </si>
  <si>
    <t>内訳14</t>
  </si>
  <si>
    <t>鳥取県国道178号東浜居組道路消雪パイプ</t>
  </si>
  <si>
    <t>内訳15</t>
  </si>
  <si>
    <t>昼間時間</t>
  </si>
  <si>
    <t>夜間時間</t>
  </si>
  <si>
    <t>ピーク時間</t>
  </si>
  <si>
    <t>（内訳）</t>
  </si>
  <si>
    <t>６月</t>
  </si>
  <si>
    <t>１０月</t>
  </si>
  <si>
    <t>１１月</t>
  </si>
  <si>
    <t>１２月</t>
  </si>
  <si>
    <t>１月</t>
  </si>
  <si>
    <t>内訳16</t>
  </si>
  <si>
    <t>御熊消雪中継第二</t>
  </si>
  <si>
    <t>内訳17</t>
  </si>
  <si>
    <t>消雪２１Ｌ１６００Ｂ</t>
  </si>
  <si>
    <t>内訳18</t>
  </si>
  <si>
    <t>御熊消雪取水</t>
  </si>
  <si>
    <t>内訳19</t>
  </si>
  <si>
    <t>河原歩道橋融雪装置</t>
  </si>
  <si>
    <t>内訳20</t>
  </si>
  <si>
    <t>八頭庁舎</t>
  </si>
  <si>
    <t>内訳21</t>
  </si>
  <si>
    <t>若桜消雪</t>
  </si>
  <si>
    <t>内訳22</t>
  </si>
  <si>
    <t>鳥取空港国際会館</t>
  </si>
  <si>
    <t>内訳23</t>
  </si>
  <si>
    <t>鳥取港海友館</t>
  </si>
  <si>
    <t>内訳24</t>
  </si>
  <si>
    <t>鳥取港港湾事務所</t>
  </si>
  <si>
    <t>内訳25</t>
  </si>
  <si>
    <t>地赤消雪</t>
  </si>
  <si>
    <t>内訳26</t>
  </si>
  <si>
    <t>西部総合事務所福祉保健局</t>
  </si>
  <si>
    <t>内訳27</t>
  </si>
  <si>
    <t>日野振興センター</t>
  </si>
  <si>
    <t>日野振興センター第二庁舎</t>
  </si>
  <si>
    <t>内訳28</t>
  </si>
  <si>
    <t>内訳29</t>
  </si>
  <si>
    <t>生山・北ノ原トンネル</t>
  </si>
  <si>
    <t>内訳30</t>
  </si>
  <si>
    <t>郡家警察署</t>
  </si>
  <si>
    <t>内訳31</t>
  </si>
  <si>
    <t>浜村警察署</t>
  </si>
  <si>
    <t>内訳32</t>
  </si>
  <si>
    <t>運転免許試験場</t>
  </si>
  <si>
    <t>内訳33</t>
  </si>
  <si>
    <t>西部地区運転免許センター</t>
  </si>
  <si>
    <t>内訳合計</t>
  </si>
  <si>
    <t>鳥取県の知事部局及び県警本部の施設で使用する電気の供給　内訳計算書</t>
  </si>
  <si>
    <t>３　月表示は使用月を示す。</t>
  </si>
  <si>
    <t>２　入札書記入金額(L)欄には、(K)欄の額の108分の100に相当する金額を記載し、この金額を入札書に記載すること。</t>
  </si>
  <si>
    <t>　  円未満の端数処理は、(L)欄の額に８％に相当する額を加算した額（１円未満の端数切捨て）が(K)欄の額と合致する処理方法とすること。</t>
  </si>
  <si>
    <t>８　月表示は使用月を示す。</t>
  </si>
  <si>
    <t>２　基本料金単価及び電力量料金単価は、同一月においてそれぞれ単一の価格とし、電力量料金単価には燃料費調整単価及び再生可能エネルギー発電促進賦課金は</t>
  </si>
  <si>
    <t xml:space="preserve"> 含まないものとする。</t>
  </si>
  <si>
    <t>３　力率による割引制度がある場合は、力率割引率(C欄)にその割引に相当する乗数を記載すること（例：15%割引されるのであれば0.85と記載し、割引がない場合</t>
  </si>
  <si>
    <t>４　契約電力に関する割引制度（長期契約等）がある場合は、固有の割引額(D欄)にその割引に相当する金額を記載し、その割引制度及び記載した割引額の算定方法</t>
  </si>
  <si>
    <t xml:space="preserve"> がわかる書類（任意様式）を添付すること。</t>
  </si>
  <si>
    <t xml:space="preserve">  は1と記載すること。）。</t>
  </si>
  <si>
    <t xml:space="preserve"> した割引額の算定方法がわかる書類（任意様式）を添付すること。</t>
  </si>
  <si>
    <t>５　固有の割引額(I欄)には、入札者固有の割引制度が適用できる場合（基本料金における割引制度(D欄）を除く。）に、その金額を記載し、その割引制度及び記載</t>
  </si>
  <si>
    <t>農業試験場　管理棟</t>
  </si>
  <si>
    <t>園芸試験場　弓浜砂丘地分場</t>
  </si>
  <si>
    <t>鳥取県消防防災航空センター</t>
  </si>
  <si>
    <t>内訳34</t>
  </si>
  <si>
    <t>内訳35</t>
  </si>
  <si>
    <t>内訳36</t>
  </si>
  <si>
    <t>倉吉総合看護専門学校</t>
  </si>
  <si>
    <t>１　(D),(E),(H),(I),(J),(K)欄には、各施設（内訳01～内訳36)の合計値を記載すること</t>
  </si>
  <si>
    <t>年間合計金額(K)</t>
  </si>
  <si>
    <t>青谷消雪ポンプ場</t>
  </si>
  <si>
    <t>H=F×G</t>
  </si>
  <si>
    <t>I</t>
  </si>
  <si>
    <t>J=E+H-I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</si>
</sst>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h:mm;@"/>
    <numFmt numFmtId="180" formatCode="[h]:mm;@"/>
    <numFmt numFmtId="181" formatCode="#,##0_);[Red]\(#,##0\)"/>
    <numFmt numFmtId="182" formatCode="#,##0.00_);[Red]\(#,##0.00\)"/>
    <numFmt numFmtId="183" formatCode="#,##0.00&quot;円&quot;;[Red]\-#,##0.00"/>
    <numFmt numFmtId="184" formatCode="#,##0.0_);[Red]\(#,##0.0\)"/>
    <numFmt numFmtId="185" formatCode="#,##0.000_);[Red]\(#,##0.000\)"/>
    <numFmt numFmtId="186" formatCode="#,##0.0000_);[Red]\(#,##0.0000\)"/>
    <numFmt numFmtId="187" formatCode="#,##0.0;[Red]\-#,##0.0"/>
    <numFmt numFmtId="188" formatCode="#,##0.000;[Red]\-#,##0.000"/>
    <numFmt numFmtId="189" formatCode="#,##0.0000;[Red]\-#,##0.0000"/>
    <numFmt numFmtId="190" formatCode="#,##0.00_ ;[Red]\-#,##0.00\ "/>
    <numFmt numFmtId="191" formatCode="0.00_ "/>
    <numFmt numFmtId="192" formatCode="0.000_ "/>
    <numFmt numFmtId="193" formatCode="0.0_ "/>
    <numFmt numFmtId="194" formatCode="#,###&quot;kW&quot;"/>
    <numFmt numFmtId="195" formatCode="mmm\-yyyy"/>
    <numFmt numFmtId="196" formatCode="#,##0&quot;千円&quot;;&quot;▲&quot;#,###&quot;千円&quot;"/>
    <numFmt numFmtId="197" formatCode="0.0"/>
    <numFmt numFmtId="198" formatCode="0.000"/>
    <numFmt numFmtId="199" formatCode="0.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4" xfId="48" applyNumberFormat="1" applyFont="1" applyBorder="1" applyAlignment="1">
      <alignment horizontal="right" vertical="center"/>
    </xf>
    <xf numFmtId="176" fontId="2" fillId="0" borderId="15" xfId="48" applyNumberFormat="1" applyFont="1" applyBorder="1" applyAlignment="1">
      <alignment horizontal="right" vertical="center"/>
    </xf>
    <xf numFmtId="176" fontId="2" fillId="0" borderId="10" xfId="48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81" fontId="2" fillId="0" borderId="19" xfId="48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82" fontId="2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0" fontId="2" fillId="0" borderId="14" xfId="48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91" fontId="6" fillId="0" borderId="0" xfId="0" applyNumberFormat="1" applyFont="1" applyAlignment="1">
      <alignment vertical="center"/>
    </xf>
    <xf numFmtId="38" fontId="2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38" fontId="2" fillId="0" borderId="26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vertical="center"/>
    </xf>
    <xf numFmtId="176" fontId="2" fillId="0" borderId="29" xfId="48" applyNumberFormat="1" applyFont="1" applyBorder="1" applyAlignment="1">
      <alignment horizontal="right" vertical="center" shrinkToFit="1"/>
    </xf>
    <xf numFmtId="176" fontId="2" fillId="0" borderId="30" xfId="48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176" fontId="2" fillId="0" borderId="32" xfId="48" applyNumberFormat="1" applyFont="1" applyBorder="1" applyAlignment="1">
      <alignment horizontal="right" vertical="center"/>
    </xf>
    <xf numFmtId="176" fontId="5" fillId="0" borderId="14" xfId="48" applyNumberFormat="1" applyFont="1" applyBorder="1" applyAlignment="1">
      <alignment horizontal="right" vertical="center"/>
    </xf>
    <xf numFmtId="176" fontId="5" fillId="0" borderId="33" xfId="48" applyNumberFormat="1" applyFont="1" applyBorder="1" applyAlignment="1">
      <alignment horizontal="center" vertical="center"/>
    </xf>
    <xf numFmtId="176" fontId="2" fillId="0" borderId="33" xfId="48" applyNumberFormat="1" applyFont="1" applyBorder="1" applyAlignment="1">
      <alignment horizontal="right" vertical="center"/>
    </xf>
    <xf numFmtId="2" fontId="2" fillId="0" borderId="33" xfId="0" applyNumberFormat="1" applyFont="1" applyBorder="1" applyAlignment="1">
      <alignment vertical="center"/>
    </xf>
    <xf numFmtId="40" fontId="2" fillId="0" borderId="33" xfId="48" applyNumberFormat="1" applyFont="1" applyBorder="1" applyAlignment="1">
      <alignment vertical="center"/>
    </xf>
    <xf numFmtId="176" fontId="5" fillId="0" borderId="34" xfId="48" applyNumberFormat="1" applyFont="1" applyBorder="1" applyAlignment="1">
      <alignment horizontal="center" vertical="center"/>
    </xf>
    <xf numFmtId="176" fontId="2" fillId="0" borderId="34" xfId="48" applyNumberFormat="1" applyFont="1" applyBorder="1" applyAlignment="1">
      <alignment horizontal="right" vertical="center"/>
    </xf>
    <xf numFmtId="2" fontId="2" fillId="0" borderId="34" xfId="0" applyNumberFormat="1" applyFont="1" applyBorder="1" applyAlignment="1">
      <alignment vertical="center"/>
    </xf>
    <xf numFmtId="40" fontId="2" fillId="0" borderId="34" xfId="48" applyNumberFormat="1" applyFont="1" applyBorder="1" applyAlignment="1">
      <alignment vertical="center"/>
    </xf>
    <xf numFmtId="176" fontId="5" fillId="0" borderId="35" xfId="48" applyNumberFormat="1" applyFont="1" applyBorder="1" applyAlignment="1">
      <alignment horizontal="center" vertical="center"/>
    </xf>
    <xf numFmtId="176" fontId="2" fillId="0" borderId="35" xfId="48" applyNumberFormat="1" applyFont="1" applyBorder="1" applyAlignment="1">
      <alignment horizontal="right" vertical="center"/>
    </xf>
    <xf numFmtId="2" fontId="2" fillId="0" borderId="35" xfId="0" applyNumberFormat="1" applyFont="1" applyBorder="1" applyAlignment="1">
      <alignment vertical="center"/>
    </xf>
    <xf numFmtId="40" fontId="2" fillId="0" borderId="35" xfId="48" applyNumberFormat="1" applyFont="1" applyBorder="1" applyAlignment="1">
      <alignment vertical="center"/>
    </xf>
    <xf numFmtId="176" fontId="5" fillId="0" borderId="36" xfId="48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vertical="center"/>
    </xf>
    <xf numFmtId="40" fontId="2" fillId="0" borderId="37" xfId="48" applyNumberFormat="1" applyFont="1" applyBorder="1" applyAlignment="1">
      <alignment vertical="center"/>
    </xf>
    <xf numFmtId="176" fontId="2" fillId="0" borderId="36" xfId="48" applyNumberFormat="1" applyFont="1" applyBorder="1" applyAlignment="1">
      <alignment horizontal="right" vertical="center"/>
    </xf>
    <xf numFmtId="176" fontId="5" fillId="0" borderId="32" xfId="48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181" fontId="2" fillId="0" borderId="39" xfId="48" applyNumberFormat="1" applyFont="1" applyBorder="1" applyAlignment="1">
      <alignment vertical="center"/>
    </xf>
    <xf numFmtId="181" fontId="2" fillId="0" borderId="12" xfId="48" applyNumberFormat="1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indent="1"/>
    </xf>
    <xf numFmtId="182" fontId="2" fillId="0" borderId="40" xfId="0" applyNumberFormat="1" applyFont="1" applyBorder="1" applyAlignment="1">
      <alignment vertical="center"/>
    </xf>
    <xf numFmtId="182" fontId="2" fillId="0" borderId="41" xfId="0" applyNumberFormat="1" applyFont="1" applyBorder="1" applyAlignment="1">
      <alignment vertical="center"/>
    </xf>
    <xf numFmtId="182" fontId="2" fillId="0" borderId="42" xfId="0" applyNumberFormat="1" applyFont="1" applyBorder="1" applyAlignment="1">
      <alignment vertical="center"/>
    </xf>
    <xf numFmtId="182" fontId="2" fillId="0" borderId="43" xfId="0" applyNumberFormat="1" applyFont="1" applyBorder="1" applyAlignment="1">
      <alignment vertical="center"/>
    </xf>
    <xf numFmtId="182" fontId="2" fillId="0" borderId="44" xfId="0" applyNumberFormat="1" applyFont="1" applyBorder="1" applyAlignment="1">
      <alignment vertical="center"/>
    </xf>
    <xf numFmtId="182" fontId="2" fillId="0" borderId="45" xfId="0" applyNumberFormat="1" applyFont="1" applyBorder="1" applyAlignment="1">
      <alignment vertical="center"/>
    </xf>
    <xf numFmtId="182" fontId="2" fillId="0" borderId="46" xfId="0" applyNumberFormat="1" applyFont="1" applyBorder="1" applyAlignment="1">
      <alignment vertical="center"/>
    </xf>
    <xf numFmtId="176" fontId="2" fillId="0" borderId="26" xfId="48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8" fontId="2" fillId="0" borderId="53" xfId="48" applyFont="1" applyBorder="1" applyAlignment="1">
      <alignment vertical="center"/>
    </xf>
    <xf numFmtId="38" fontId="2" fillId="0" borderId="54" xfId="48" applyFont="1" applyBorder="1" applyAlignment="1">
      <alignment vertical="center"/>
    </xf>
    <xf numFmtId="176" fontId="2" fillId="0" borderId="29" xfId="48" applyNumberFormat="1" applyFont="1" applyBorder="1" applyAlignment="1">
      <alignment horizontal="right" vertical="center" shrinkToFit="1"/>
    </xf>
    <xf numFmtId="176" fontId="2" fillId="0" borderId="30" xfId="48" applyNumberFormat="1" applyFont="1" applyBorder="1" applyAlignment="1">
      <alignment horizontal="right" vertical="center" shrinkToFit="1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38" fontId="2" fillId="0" borderId="55" xfId="48" applyFont="1" applyBorder="1" applyAlignment="1">
      <alignment vertical="center"/>
    </xf>
    <xf numFmtId="38" fontId="2" fillId="0" borderId="56" xfId="48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50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38" fontId="2" fillId="0" borderId="13" xfId="0" applyNumberFormat="1" applyFont="1" applyBorder="1" applyAlignment="1">
      <alignment horizontal="right" vertical="center"/>
    </xf>
    <xf numFmtId="38" fontId="2" fillId="0" borderId="11" xfId="0" applyNumberFormat="1" applyFont="1" applyBorder="1" applyAlignment="1">
      <alignment horizontal="right" vertical="center"/>
    </xf>
    <xf numFmtId="38" fontId="2" fillId="0" borderId="26" xfId="0" applyNumberFormat="1" applyFont="1" applyBorder="1" applyAlignment="1">
      <alignment horizontal="right" vertical="center"/>
    </xf>
    <xf numFmtId="38" fontId="2" fillId="0" borderId="50" xfId="0" applyNumberFormat="1" applyFont="1" applyBorder="1" applyAlignment="1">
      <alignment horizontal="right" vertical="center"/>
    </xf>
    <xf numFmtId="181" fontId="2" fillId="0" borderId="60" xfId="48" applyNumberFormat="1" applyFont="1" applyBorder="1" applyAlignment="1">
      <alignment horizontal="right" vertical="center"/>
    </xf>
    <xf numFmtId="181" fontId="2" fillId="0" borderId="61" xfId="48" applyNumberFormat="1" applyFont="1" applyBorder="1" applyAlignment="1">
      <alignment horizontal="right" vertical="center"/>
    </xf>
    <xf numFmtId="181" fontId="2" fillId="0" borderId="62" xfId="48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32" xfId="0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right" vertical="center"/>
    </xf>
    <xf numFmtId="176" fontId="2" fillId="0" borderId="32" xfId="48" applyNumberFormat="1" applyFont="1" applyBorder="1" applyAlignment="1">
      <alignment horizontal="right" vertical="center"/>
    </xf>
    <xf numFmtId="176" fontId="2" fillId="0" borderId="14" xfId="48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76" fontId="2" fillId="0" borderId="32" xfId="48" applyNumberFormat="1" applyFont="1" applyFill="1" applyBorder="1" applyAlignment="1">
      <alignment horizontal="right" vertical="center"/>
    </xf>
    <xf numFmtId="176" fontId="2" fillId="0" borderId="14" xfId="48" applyNumberFormat="1" applyFont="1" applyFill="1" applyBorder="1" applyAlignment="1">
      <alignment horizontal="right" vertical="center"/>
    </xf>
    <xf numFmtId="176" fontId="2" fillId="0" borderId="29" xfId="48" applyNumberFormat="1" applyFont="1" applyBorder="1" applyAlignment="1">
      <alignment horizontal="right" vertical="center"/>
    </xf>
    <xf numFmtId="181" fontId="2" fillId="0" borderId="63" xfId="48" applyNumberFormat="1" applyFont="1" applyBorder="1" applyAlignment="1">
      <alignment horizontal="right" vertical="center"/>
    </xf>
    <xf numFmtId="182" fontId="2" fillId="0" borderId="29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38" fontId="2" fillId="0" borderId="24" xfId="0" applyNumberFormat="1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view="pageBreakPreview" zoomScaleSheetLayoutView="100" zoomScalePageLayoutView="0" workbookViewId="0" topLeftCell="A10">
      <selection activeCell="G10" sqref="G10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8" width="11.625" style="2" bestFit="1" customWidth="1"/>
    <col min="9" max="9" width="10.625" style="2" customWidth="1"/>
    <col min="10" max="11" width="15.625" style="2" customWidth="1"/>
    <col min="12" max="12" width="22.00390625" style="2" customWidth="1"/>
    <col min="13" max="13" width="11.625" style="2" bestFit="1" customWidth="1"/>
    <col min="14" max="16384" width="9.00390625" style="2" customWidth="1"/>
  </cols>
  <sheetData>
    <row r="1" spans="2:12" ht="17.25">
      <c r="B1" s="78" t="s">
        <v>115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0" ht="19.5" customHeight="1">
      <c r="C4" s="2" t="s">
        <v>0</v>
      </c>
      <c r="J4" s="64" t="s">
        <v>114</v>
      </c>
    </row>
    <row r="5" spans="3:9" ht="30.75" customHeight="1">
      <c r="C5" s="2" t="s">
        <v>1</v>
      </c>
      <c r="I5" s="25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1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2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3" ht="19.5" customHeight="1">
      <c r="B10" s="3" t="s">
        <v>5</v>
      </c>
      <c r="C10" s="15">
        <f>SUM('01消防学校:14東浜'!C10)+'15青谷'!C10+SUM('16御熊中継:36西運免'!C10)</f>
        <v>2654</v>
      </c>
      <c r="D10" s="21"/>
      <c r="E10" s="21"/>
      <c r="F10" s="15"/>
      <c r="G10" s="15">
        <f>SUM('01消防学校:14東浜'!G10)+'15青谷'!G10+SUM('16御熊中継:36西運免'!G10)</f>
        <v>0</v>
      </c>
      <c r="H10" s="15">
        <f>SUM('01消防学校:14東浜'!H10)+'15青谷'!H10+SUM('16御熊中継:36西運免'!H10)</f>
        <v>193495</v>
      </c>
      <c r="I10" s="34"/>
      <c r="J10" s="15">
        <f>SUM('01消防学校:14東浜'!J10)+SUM('15青谷'!L10:L11)+SUM('16御熊中継:36西運免'!J10)</f>
        <v>0</v>
      </c>
      <c r="K10" s="62">
        <f>SUM('01消防学校:14東浜'!K10)+'15青谷'!M10+SUM('16御熊中継:36西運免'!K10)</f>
        <v>0</v>
      </c>
      <c r="L10" s="63">
        <f>SUM('01消防学校:14東浜'!L10)+'15青谷'!N10+SUM('16御熊中継:36西運免'!L10)</f>
        <v>0</v>
      </c>
      <c r="M10" s="74"/>
    </row>
    <row r="11" spans="2:13" ht="19.5" customHeight="1">
      <c r="B11" s="4" t="s">
        <v>6</v>
      </c>
      <c r="C11" s="15">
        <f>SUM('01消防学校:14東浜'!C11)+'15青谷'!C12+SUM('16御熊中継:36西運免'!C11)</f>
        <v>2654</v>
      </c>
      <c r="D11" s="21"/>
      <c r="E11" s="21"/>
      <c r="F11" s="15"/>
      <c r="G11" s="15">
        <f>SUM('01消防学校:14東浜'!G11)+'15青谷'!G12+SUM('16御熊中継:36西運免'!G11)</f>
        <v>0</v>
      </c>
      <c r="H11" s="15">
        <f>SUM('01消防学校:14東浜'!H11)+'15青谷'!H12+SUM('16御熊中継:36西運免'!H11)</f>
        <v>184554</v>
      </c>
      <c r="I11" s="34"/>
      <c r="J11" s="15">
        <f>SUM('01消防学校:14東浜'!J11)+SUM('15青谷'!L12:L13)+SUM('16御熊中継:36西運免'!J11)</f>
        <v>0</v>
      </c>
      <c r="K11" s="62">
        <f>SUM('01消防学校:14東浜'!K11)+'15青谷'!M12+SUM('16御熊中継:36西運免'!K11)</f>
        <v>0</v>
      </c>
      <c r="L11" s="63">
        <f>SUM('01消防学校:14東浜'!L11)+'15青谷'!N12+SUM('16御熊中継:36西運免'!L11)</f>
        <v>0</v>
      </c>
      <c r="M11" s="74"/>
    </row>
    <row r="12" spans="2:13" ht="19.5" customHeight="1">
      <c r="B12" s="3" t="s">
        <v>7</v>
      </c>
      <c r="C12" s="15">
        <f>SUM('01消防学校:14東浜'!C12)+'15青谷'!C14+SUM('16御熊中継:36西運免'!C12)</f>
        <v>2654</v>
      </c>
      <c r="D12" s="21"/>
      <c r="E12" s="21"/>
      <c r="F12" s="15"/>
      <c r="G12" s="15">
        <f>SUM('01消防学校:14東浜'!G12)+'15青谷'!G14+SUM('16御熊中継:36西運免'!G12)</f>
        <v>0</v>
      </c>
      <c r="H12" s="15">
        <f>SUM('01消防学校:14東浜'!H12)+'15青谷'!H14+SUM('16御熊中継:36西運免'!H12)</f>
        <v>193351</v>
      </c>
      <c r="I12" s="34"/>
      <c r="J12" s="15">
        <f>SUM('01消防学校:14東浜'!J12)+SUM('15青谷'!L14:L15)+SUM('16御熊中継:36西運免'!J12)</f>
        <v>0</v>
      </c>
      <c r="K12" s="62">
        <f>SUM('01消防学校:14東浜'!K12)+'15青谷'!M14+SUM('16御熊中継:36西運免'!K12)</f>
        <v>0</v>
      </c>
      <c r="L12" s="63">
        <f>SUM('01消防学校:14東浜'!L12)+'15青谷'!N14+SUM('16御熊中継:36西運免'!L12)</f>
        <v>0</v>
      </c>
      <c r="M12" s="74"/>
    </row>
    <row r="13" spans="2:13" ht="19.5" customHeight="1">
      <c r="B13" s="4" t="s">
        <v>8</v>
      </c>
      <c r="C13" s="15">
        <f>SUM('01消防学校:14東浜'!C13)+'15青谷'!C16+SUM('16御熊中継:36西運免'!C13)</f>
        <v>2654</v>
      </c>
      <c r="D13" s="21"/>
      <c r="E13" s="21"/>
      <c r="F13" s="15"/>
      <c r="G13" s="15">
        <f>SUM('01消防学校:14東浜'!G13)+'15青谷'!G16+SUM('16御熊中継:36西運免'!G13)</f>
        <v>0</v>
      </c>
      <c r="H13" s="15">
        <f>SUM('01消防学校:14東浜'!H13)+'15青谷'!H16+SUM('16御熊中継:36西運免'!H13)</f>
        <v>261809</v>
      </c>
      <c r="I13" s="12"/>
      <c r="J13" s="15">
        <f>SUM('01消防学校:14東浜'!J13)+SUM('15青谷'!L16:L18)+SUM('16御熊中継:36西運免'!J13)</f>
        <v>0</v>
      </c>
      <c r="K13" s="62">
        <f>SUM('01消防学校:14東浜'!K13)+'15青谷'!M16+SUM('16御熊中継:36西運免'!K13)</f>
        <v>0</v>
      </c>
      <c r="L13" s="63">
        <f>SUM('01消防学校:14東浜'!L13)+'15青谷'!N16+SUM('16御熊中継:36西運免'!L13)</f>
        <v>0</v>
      </c>
      <c r="M13" s="74"/>
    </row>
    <row r="14" spans="2:13" ht="19.5" customHeight="1">
      <c r="B14" s="3" t="s">
        <v>9</v>
      </c>
      <c r="C14" s="15">
        <f>SUM('01消防学校:14東浜'!C14)+'15青谷'!C19+SUM('16御熊中継:36西運免'!C14)</f>
        <v>2654</v>
      </c>
      <c r="D14" s="21"/>
      <c r="E14" s="21"/>
      <c r="F14" s="15"/>
      <c r="G14" s="15">
        <f>SUM('01消防学校:14東浜'!G14)+'15青谷'!G19+SUM('16御熊中継:36西運免'!G14)</f>
        <v>0</v>
      </c>
      <c r="H14" s="15">
        <f>SUM('01消防学校:14東浜'!H14)+'15青谷'!H19+SUM('16御熊中継:36西運免'!H14)</f>
        <v>276624</v>
      </c>
      <c r="I14" s="12"/>
      <c r="J14" s="15">
        <f>SUM('01消防学校:14東浜'!J14)+SUM('15青谷'!L19:L21)+SUM('16御熊中継:36西運免'!J14)</f>
        <v>0</v>
      </c>
      <c r="K14" s="62">
        <f>SUM('01消防学校:14東浜'!K14)+'15青谷'!M19+SUM('16御熊中継:36西運免'!K14)</f>
        <v>0</v>
      </c>
      <c r="L14" s="63">
        <f>SUM('01消防学校:14東浜'!L14)+'15青谷'!N19+SUM('16御熊中継:36西運免'!L14)</f>
        <v>0</v>
      </c>
      <c r="M14" s="74"/>
    </row>
    <row r="15" spans="2:13" ht="19.5" customHeight="1">
      <c r="B15" s="4" t="s">
        <v>10</v>
      </c>
      <c r="C15" s="15">
        <f>SUM('01消防学校:14東浜'!C15)+'15青谷'!C22+SUM('16御熊中継:36西運免'!C15)</f>
        <v>2654</v>
      </c>
      <c r="D15" s="21"/>
      <c r="E15" s="21"/>
      <c r="F15" s="15"/>
      <c r="G15" s="15">
        <f>SUM('01消防学校:14東浜'!G15)+'15青谷'!G22+SUM('16御熊中継:36西運免'!G15)</f>
        <v>0</v>
      </c>
      <c r="H15" s="15">
        <f>SUM('01消防学校:14東浜'!H15)+'15青谷'!H22+SUM('16御熊中継:36西運免'!H15)</f>
        <v>193341</v>
      </c>
      <c r="I15" s="12"/>
      <c r="J15" s="15">
        <f>SUM('01消防学校:14東浜'!J15)+SUM('15青谷'!L12:L24)+SUM('16御熊中継:36西運免'!J15)</f>
        <v>0</v>
      </c>
      <c r="K15" s="62">
        <f>SUM('01消防学校:14東浜'!K15)+'15青谷'!M22+SUM('16御熊中継:36西運免'!K15)</f>
        <v>0</v>
      </c>
      <c r="L15" s="63">
        <f>SUM('01消防学校:14東浜'!L15)+'15青谷'!N22+SUM('16御熊中継:36西運免'!L15)</f>
        <v>0</v>
      </c>
      <c r="M15" s="74"/>
    </row>
    <row r="16" spans="2:13" ht="19.5" customHeight="1">
      <c r="B16" s="3" t="s">
        <v>11</v>
      </c>
      <c r="C16" s="15">
        <f>SUM('01消防学校:14東浜'!C16)+'15青谷'!C25+SUM('16御熊中継:36西運免'!C16)</f>
        <v>2654</v>
      </c>
      <c r="D16" s="21"/>
      <c r="E16" s="21"/>
      <c r="F16" s="15"/>
      <c r="G16" s="15">
        <f>SUM('01消防学校:14東浜'!G16)+'15青谷'!G25+SUM('16御熊中継:36西運免'!G16)</f>
        <v>0</v>
      </c>
      <c r="H16" s="15">
        <f>SUM('01消防学校:14東浜'!H16)+'15青谷'!H25+SUM('16御熊中継:36西運免'!H16)</f>
        <v>181411</v>
      </c>
      <c r="I16" s="34"/>
      <c r="J16" s="15">
        <f>SUM('01消防学校:14東浜'!J16)+SUM('15青谷'!L25:L26)+SUM('16御熊中継:36西運免'!J16)</f>
        <v>0</v>
      </c>
      <c r="K16" s="62">
        <f>SUM('01消防学校:14東浜'!K16)+'15青谷'!M25+SUM('16御熊中継:36西運免'!K16)</f>
        <v>0</v>
      </c>
      <c r="L16" s="63">
        <f>SUM('01消防学校:14東浜'!L16)+'15青谷'!N25+SUM('16御熊中継:36西運免'!L16)</f>
        <v>0</v>
      </c>
      <c r="M16" s="74"/>
    </row>
    <row r="17" spans="2:13" ht="19.5" customHeight="1">
      <c r="B17" s="4" t="s">
        <v>12</v>
      </c>
      <c r="C17" s="15">
        <f>SUM('01消防学校:14東浜'!C17)+'15青谷'!C27+SUM('16御熊中継:36西運免'!C17)</f>
        <v>2654</v>
      </c>
      <c r="D17" s="21"/>
      <c r="E17" s="21"/>
      <c r="F17" s="15"/>
      <c r="G17" s="15">
        <f>SUM('01消防学校:14東浜'!G17)+'15青谷'!G27+SUM('16御熊中継:36西運免'!G17)</f>
        <v>0</v>
      </c>
      <c r="H17" s="15">
        <f>SUM('01消防学校:14東浜'!H17)+'15青谷'!H27+SUM('16御熊中継:36西運免'!H17)</f>
        <v>194178</v>
      </c>
      <c r="I17" s="34"/>
      <c r="J17" s="15">
        <f>SUM('01消防学校:14東浜'!J17)+SUM('15青谷'!L27:L28)+SUM('16御熊中継:36西運免'!J17)</f>
        <v>0</v>
      </c>
      <c r="K17" s="62">
        <f>SUM('01消防学校:14東浜'!K17)+'15青谷'!M27+SUM('16御熊中継:36西運免'!K17)</f>
        <v>0</v>
      </c>
      <c r="L17" s="63">
        <f>SUM('01消防学校:14東浜'!L17)+'15青谷'!N27+SUM('16御熊中継:36西運免'!L17)</f>
        <v>0</v>
      </c>
      <c r="M17" s="74"/>
    </row>
    <row r="18" spans="2:13" ht="19.5" customHeight="1">
      <c r="B18" s="3" t="s">
        <v>13</v>
      </c>
      <c r="C18" s="15">
        <f>SUM('01消防学校:14東浜'!C18)+'15青谷'!C29+SUM('16御熊中継:36西運免'!C18)</f>
        <v>2654</v>
      </c>
      <c r="D18" s="21"/>
      <c r="E18" s="21"/>
      <c r="F18" s="15"/>
      <c r="G18" s="15">
        <f>SUM('01消防学校:14東浜'!G18)+'15青谷'!G29+SUM('16御熊中継:36西運免'!G18)</f>
        <v>0</v>
      </c>
      <c r="H18" s="15">
        <f>SUM('01消防学校:14東浜'!H18)+'15青谷'!H29+SUM('16御熊中継:36西運免'!H18)</f>
        <v>364207</v>
      </c>
      <c r="I18" s="34"/>
      <c r="J18" s="15">
        <f>SUM('01消防学校:14東浜'!J18)+SUM('15青谷'!L29:L30)+SUM('16御熊中継:36西運免'!J18)</f>
        <v>0</v>
      </c>
      <c r="K18" s="62">
        <f>SUM('01消防学校:14東浜'!K18)+'15青谷'!M29+SUM('16御熊中継:36西運免'!K18)</f>
        <v>0</v>
      </c>
      <c r="L18" s="63">
        <f>SUM('01消防学校:14東浜'!L18)+'15青谷'!N29+SUM('16御熊中継:36西運免'!L18)</f>
        <v>0</v>
      </c>
      <c r="M18" s="74"/>
    </row>
    <row r="19" spans="2:13" ht="19.5" customHeight="1">
      <c r="B19" s="4" t="s">
        <v>14</v>
      </c>
      <c r="C19" s="15">
        <f>SUM('01消防学校:14東浜'!C19)+'15青谷'!C31+SUM('16御熊中継:36西運免'!C19)</f>
        <v>2654</v>
      </c>
      <c r="D19" s="21"/>
      <c r="E19" s="21"/>
      <c r="F19" s="15"/>
      <c r="G19" s="15">
        <f>SUM('01消防学校:14東浜'!G19)+'15青谷'!G31+SUM('16御熊中継:36西運免'!G19)</f>
        <v>0</v>
      </c>
      <c r="H19" s="15">
        <f>SUM('01消防学校:14東浜'!H19)+'15青谷'!H31+SUM('16御熊中継:36西運免'!H19)</f>
        <v>352217</v>
      </c>
      <c r="I19" s="34"/>
      <c r="J19" s="15">
        <f>SUM('01消防学校:14東浜'!J19)+SUM('15青谷'!L31:L32)+SUM('16御熊中継:36西運免'!J19)</f>
        <v>0</v>
      </c>
      <c r="K19" s="62">
        <f>SUM('01消防学校:14東浜'!K19)+'15青谷'!M31+SUM('16御熊中継:36西運免'!K19)</f>
        <v>0</v>
      </c>
      <c r="L19" s="63">
        <f>SUM('01消防学校:14東浜'!L19)+'15青谷'!N31+SUM('16御熊中継:36西運免'!L19)</f>
        <v>0</v>
      </c>
      <c r="M19" s="74"/>
    </row>
    <row r="20" spans="2:13" ht="19.5" customHeight="1">
      <c r="B20" s="4" t="s">
        <v>18</v>
      </c>
      <c r="C20" s="15">
        <f>SUM('01消防学校:14東浜'!C20)+'15青谷'!C33+SUM('16御熊中継:36西運免'!C20)</f>
        <v>2654</v>
      </c>
      <c r="D20" s="21"/>
      <c r="E20" s="21"/>
      <c r="F20" s="15"/>
      <c r="G20" s="15">
        <f>SUM('01消防学校:14東浜'!G20)+'15青谷'!G33+SUM('16御熊中継:36西運免'!G20)</f>
        <v>0</v>
      </c>
      <c r="H20" s="15">
        <f>SUM('01消防学校:14東浜'!H20)+'15青谷'!H33+SUM('16御熊中継:36西運免'!H20)</f>
        <v>317440</v>
      </c>
      <c r="I20" s="34"/>
      <c r="J20" s="15">
        <f>SUM('01消防学校:14東浜'!J20)+SUM('15青谷'!L33:L34)+SUM('16御熊中継:36西運免'!J20)</f>
        <v>0</v>
      </c>
      <c r="K20" s="62">
        <f>SUM('01消防学校:14東浜'!K20)+'15青谷'!M33+SUM('16御熊中継:36西運免'!K20)</f>
        <v>0</v>
      </c>
      <c r="L20" s="63">
        <f>SUM('01消防学校:14東浜'!L20)+'15青谷'!N33+SUM('16御熊中継:36西運免'!L20)</f>
        <v>0</v>
      </c>
      <c r="M20" s="74"/>
    </row>
    <row r="21" spans="2:13" ht="19.5" customHeight="1" thickBot="1">
      <c r="B21" s="5" t="s">
        <v>19</v>
      </c>
      <c r="C21" s="15">
        <f>SUM('01消防学校:14東浜'!C21)+'15青谷'!C35+SUM('16御熊中継:36西運免'!C21)</f>
        <v>2654</v>
      </c>
      <c r="D21" s="21"/>
      <c r="E21" s="21"/>
      <c r="F21" s="15"/>
      <c r="G21" s="15">
        <f>SUM('01消防学校:14東浜'!G21)+'15青谷'!G35+SUM('16御熊中継:36西運免'!G21)</f>
        <v>0</v>
      </c>
      <c r="H21" s="15">
        <f>SUM('01消防学校:14東浜'!H21)+'15青谷'!H35+SUM('16御熊中継:36西運免'!H21)</f>
        <v>301455</v>
      </c>
      <c r="I21" s="34"/>
      <c r="J21" s="15">
        <f>SUM('01消防学校:14東浜'!J21)+SUM('15青谷'!L35:L36)+SUM('16御熊中継:36西運免'!J21)</f>
        <v>0</v>
      </c>
      <c r="K21" s="62">
        <f>SUM('01消防学校:14東浜'!K21)+'15青谷'!M35+SUM('16御熊中継:36西運免'!K21)</f>
        <v>0</v>
      </c>
      <c r="L21" s="63">
        <f>SUM('01消防学校:14東浜'!L21)+'15青谷'!N35+SUM('16御熊中継:36西運免'!L21)</f>
        <v>0</v>
      </c>
      <c r="M21" s="74"/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3014082</v>
      </c>
      <c r="I22" s="91"/>
      <c r="J22" s="91"/>
      <c r="K22" s="17"/>
      <c r="L22" s="20" t="s">
        <v>38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73">
        <f>SUM(L10:L21)</f>
        <v>0</v>
      </c>
    </row>
    <row r="24" ht="9.75" customHeight="1" thickBot="1"/>
    <row r="25" spans="2:12" ht="13.5" customHeight="1">
      <c r="B25" s="60" t="s">
        <v>135</v>
      </c>
      <c r="C25" s="60"/>
      <c r="D25" s="60"/>
      <c r="E25" s="60"/>
      <c r="F25" s="60"/>
      <c r="G25" s="60"/>
      <c r="H25" s="60"/>
      <c r="I25" s="60"/>
      <c r="J25" s="60"/>
      <c r="K25" s="61"/>
      <c r="L25" s="30" t="s">
        <v>35</v>
      </c>
    </row>
    <row r="26" spans="2:12" ht="13.5" customHeight="1" thickBot="1">
      <c r="B26" s="27" t="s">
        <v>117</v>
      </c>
      <c r="C26" s="60"/>
      <c r="D26" s="60"/>
      <c r="E26" s="60"/>
      <c r="F26" s="60"/>
      <c r="G26" s="60"/>
      <c r="H26" s="60"/>
      <c r="I26" s="60"/>
      <c r="J26" s="60"/>
      <c r="K26" s="61"/>
      <c r="L26" s="29" t="s">
        <v>43</v>
      </c>
    </row>
    <row r="27" spans="2:12" ht="13.5" customHeight="1">
      <c r="B27" s="27" t="s">
        <v>118</v>
      </c>
      <c r="C27" s="60"/>
      <c r="D27" s="60"/>
      <c r="E27" s="60"/>
      <c r="F27" s="60"/>
      <c r="G27" s="60"/>
      <c r="H27" s="60"/>
      <c r="I27" s="60"/>
      <c r="J27" s="60"/>
      <c r="K27" s="61"/>
      <c r="L27" s="97">
        <f>ROUNDUP(+L23*100/108,0)</f>
        <v>0</v>
      </c>
    </row>
    <row r="28" spans="2:12" ht="13.5" customHeight="1">
      <c r="B28" s="27" t="s">
        <v>116</v>
      </c>
      <c r="C28" s="27"/>
      <c r="D28" s="27"/>
      <c r="E28" s="27"/>
      <c r="F28" s="27"/>
      <c r="G28" s="27"/>
      <c r="H28" s="27"/>
      <c r="I28" s="27"/>
      <c r="J28" s="27"/>
      <c r="K28" s="33"/>
      <c r="L28" s="98"/>
    </row>
    <row r="29" spans="2:12" ht="13.5" customHeight="1" thickBo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99"/>
    </row>
    <row r="30" spans="2:12" ht="13.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7"/>
    </row>
    <row r="31" spans="10:12" ht="13.5" customHeight="1">
      <c r="J31" s="32"/>
      <c r="K31" s="32"/>
      <c r="L31" s="38"/>
    </row>
    <row r="32" spans="2:12" ht="13.5" customHeight="1">
      <c r="B32" s="32"/>
      <c r="C32" s="32"/>
      <c r="D32" s="32"/>
      <c r="E32" s="32"/>
      <c r="F32" s="32"/>
      <c r="G32" s="32"/>
      <c r="H32" s="32"/>
      <c r="I32" s="32"/>
      <c r="J32" s="27"/>
      <c r="K32" s="32"/>
      <c r="L32" s="39"/>
    </row>
    <row r="33" spans="9:12" ht="13.5" customHeight="1">
      <c r="I33" s="27"/>
      <c r="J33" s="27"/>
      <c r="K33" s="32"/>
      <c r="L33" s="39"/>
    </row>
    <row r="34" spans="2:12" ht="13.5" customHeight="1">
      <c r="B34" s="27"/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/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/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2:11" ht="13.5" customHeight="1">
      <c r="B37" s="27"/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B22:B23"/>
    <mergeCell ref="L27:L29"/>
    <mergeCell ref="F22:F23"/>
    <mergeCell ref="C7:G7"/>
    <mergeCell ref="K7:K8"/>
    <mergeCell ref="E22:E23"/>
    <mergeCell ref="G22:G23"/>
    <mergeCell ref="B1:L1"/>
    <mergeCell ref="B3:L3"/>
    <mergeCell ref="H7:J7"/>
    <mergeCell ref="L7:L8"/>
    <mergeCell ref="B7:B9"/>
    <mergeCell ref="D22:D23"/>
    <mergeCell ref="H22:H23"/>
    <mergeCell ref="I22:I23"/>
    <mergeCell ref="J22:J23"/>
    <mergeCell ref="C22:C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56</v>
      </c>
      <c r="K4" s="105" t="s">
        <v>57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22</v>
      </c>
      <c r="D10" s="21"/>
      <c r="E10" s="21"/>
      <c r="F10" s="21"/>
      <c r="G10" s="21">
        <f>C10*D10*E10-F10</f>
        <v>0</v>
      </c>
      <c r="H10" s="7">
        <v>2527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22</v>
      </c>
      <c r="D11" s="21"/>
      <c r="E11" s="21"/>
      <c r="F11" s="21"/>
      <c r="G11" s="21">
        <f aca="true" t="shared" si="1" ref="G11:G21">C11*D11*E11-F11</f>
        <v>0</v>
      </c>
      <c r="H11" s="8">
        <v>2261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22</v>
      </c>
      <c r="D12" s="21"/>
      <c r="E12" s="21"/>
      <c r="F12" s="21"/>
      <c r="G12" s="21">
        <f t="shared" si="1"/>
        <v>0</v>
      </c>
      <c r="H12" s="8">
        <v>2513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22</v>
      </c>
      <c r="D13" s="21"/>
      <c r="E13" s="21"/>
      <c r="F13" s="21"/>
      <c r="G13" s="21">
        <f t="shared" si="1"/>
        <v>0</v>
      </c>
      <c r="H13" s="8">
        <v>2801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22</v>
      </c>
      <c r="D14" s="21"/>
      <c r="E14" s="21"/>
      <c r="F14" s="21"/>
      <c r="G14" s="21">
        <f t="shared" si="1"/>
        <v>0</v>
      </c>
      <c r="H14" s="8">
        <v>3087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22</v>
      </c>
      <c r="D15" s="21"/>
      <c r="E15" s="21"/>
      <c r="F15" s="21"/>
      <c r="G15" s="21">
        <f t="shared" si="1"/>
        <v>0</v>
      </c>
      <c r="H15" s="8">
        <v>2374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22</v>
      </c>
      <c r="D16" s="21"/>
      <c r="E16" s="21"/>
      <c r="F16" s="21"/>
      <c r="G16" s="21">
        <f t="shared" si="1"/>
        <v>0</v>
      </c>
      <c r="H16" s="8">
        <v>2405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22</v>
      </c>
      <c r="D17" s="21"/>
      <c r="E17" s="21"/>
      <c r="F17" s="21"/>
      <c r="G17" s="21">
        <f t="shared" si="1"/>
        <v>0</v>
      </c>
      <c r="H17" s="8">
        <v>2549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22</v>
      </c>
      <c r="D18" s="21"/>
      <c r="E18" s="21"/>
      <c r="F18" s="21"/>
      <c r="G18" s="21">
        <f t="shared" si="1"/>
        <v>0</v>
      </c>
      <c r="H18" s="8">
        <v>3058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22</v>
      </c>
      <c r="D19" s="21"/>
      <c r="E19" s="21"/>
      <c r="F19" s="21"/>
      <c r="G19" s="21">
        <f t="shared" si="1"/>
        <v>0</v>
      </c>
      <c r="H19" s="8">
        <v>3223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22</v>
      </c>
      <c r="D20" s="21"/>
      <c r="E20" s="21"/>
      <c r="F20" s="21"/>
      <c r="G20" s="21">
        <f t="shared" si="1"/>
        <v>0</v>
      </c>
      <c r="H20" s="8">
        <v>3026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22</v>
      </c>
      <c r="D21" s="21"/>
      <c r="E21" s="21"/>
      <c r="F21" s="21"/>
      <c r="G21" s="21">
        <f t="shared" si="1"/>
        <v>0</v>
      </c>
      <c r="H21" s="9">
        <v>3144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32968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B22:B23"/>
    <mergeCell ref="B1:L1"/>
    <mergeCell ref="B3:L3"/>
    <mergeCell ref="K4:L5"/>
    <mergeCell ref="B7:B9"/>
    <mergeCell ref="C7:G7"/>
    <mergeCell ref="D22:D23"/>
    <mergeCell ref="K7:K8"/>
    <mergeCell ref="H7:J7"/>
    <mergeCell ref="C22:C23"/>
    <mergeCell ref="L7:L8"/>
    <mergeCell ref="E22:E23"/>
    <mergeCell ref="F22:F23"/>
    <mergeCell ref="G22:G23"/>
    <mergeCell ref="H22:H23"/>
    <mergeCell ref="I22:I23"/>
    <mergeCell ref="J22:J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58</v>
      </c>
      <c r="K4" s="105" t="s">
        <v>59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46</v>
      </c>
      <c r="D10" s="21"/>
      <c r="E10" s="21"/>
      <c r="F10" s="21"/>
      <c r="G10" s="21">
        <f>C10*D10*E10-F10</f>
        <v>0</v>
      </c>
      <c r="H10" s="7">
        <v>6022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46</v>
      </c>
      <c r="D11" s="21"/>
      <c r="E11" s="21"/>
      <c r="F11" s="21"/>
      <c r="G11" s="21">
        <f aca="true" t="shared" si="1" ref="G11:G21">C11*D11*E11-F11</f>
        <v>0</v>
      </c>
      <c r="H11" s="8">
        <v>5767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46</v>
      </c>
      <c r="D12" s="21"/>
      <c r="E12" s="21"/>
      <c r="F12" s="21"/>
      <c r="G12" s="21">
        <f t="shared" si="1"/>
        <v>0</v>
      </c>
      <c r="H12" s="8">
        <v>6463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46</v>
      </c>
      <c r="D13" s="21"/>
      <c r="E13" s="21"/>
      <c r="F13" s="21"/>
      <c r="G13" s="21">
        <f t="shared" si="1"/>
        <v>0</v>
      </c>
      <c r="H13" s="8">
        <v>8249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46</v>
      </c>
      <c r="D14" s="21"/>
      <c r="E14" s="21"/>
      <c r="F14" s="21"/>
      <c r="G14" s="21">
        <f t="shared" si="1"/>
        <v>0</v>
      </c>
      <c r="H14" s="8">
        <v>6695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46</v>
      </c>
      <c r="D15" s="21"/>
      <c r="E15" s="21"/>
      <c r="F15" s="21"/>
      <c r="G15" s="21">
        <f t="shared" si="1"/>
        <v>0</v>
      </c>
      <c r="H15" s="8">
        <v>6380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46</v>
      </c>
      <c r="D16" s="21"/>
      <c r="E16" s="21"/>
      <c r="F16" s="21"/>
      <c r="G16" s="21">
        <f t="shared" si="1"/>
        <v>0</v>
      </c>
      <c r="H16" s="8">
        <v>7086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46</v>
      </c>
      <c r="D17" s="21"/>
      <c r="E17" s="21"/>
      <c r="F17" s="21"/>
      <c r="G17" s="21">
        <f t="shared" si="1"/>
        <v>0</v>
      </c>
      <c r="H17" s="8">
        <v>6706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46</v>
      </c>
      <c r="D18" s="21"/>
      <c r="E18" s="21"/>
      <c r="F18" s="21"/>
      <c r="G18" s="21">
        <f t="shared" si="1"/>
        <v>0</v>
      </c>
      <c r="H18" s="8">
        <v>9449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46</v>
      </c>
      <c r="D19" s="21"/>
      <c r="E19" s="21"/>
      <c r="F19" s="21"/>
      <c r="G19" s="21">
        <f t="shared" si="1"/>
        <v>0</v>
      </c>
      <c r="H19" s="8">
        <v>8858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46</v>
      </c>
      <c r="D20" s="21"/>
      <c r="E20" s="21"/>
      <c r="F20" s="21"/>
      <c r="G20" s="21">
        <f t="shared" si="1"/>
        <v>0</v>
      </c>
      <c r="H20" s="8">
        <v>8477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46</v>
      </c>
      <c r="D21" s="21"/>
      <c r="E21" s="21"/>
      <c r="F21" s="21"/>
      <c r="G21" s="21">
        <f t="shared" si="1"/>
        <v>0</v>
      </c>
      <c r="H21" s="9">
        <v>7157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87309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B22:B23"/>
    <mergeCell ref="B1:L1"/>
    <mergeCell ref="B3:L3"/>
    <mergeCell ref="K4:L5"/>
    <mergeCell ref="B7:B9"/>
    <mergeCell ref="C7:G7"/>
    <mergeCell ref="D22:D23"/>
    <mergeCell ref="K7:K8"/>
    <mergeCell ref="H7:J7"/>
    <mergeCell ref="C22:C23"/>
    <mergeCell ref="L7:L8"/>
    <mergeCell ref="E22:E23"/>
    <mergeCell ref="F22:F23"/>
    <mergeCell ref="G22:G23"/>
    <mergeCell ref="H22:H23"/>
    <mergeCell ref="I22:I23"/>
    <mergeCell ref="J22:J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60</v>
      </c>
      <c r="K4" s="105" t="s">
        <v>61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93</v>
      </c>
      <c r="D10" s="21"/>
      <c r="E10" s="21"/>
      <c r="F10" s="21"/>
      <c r="G10" s="21">
        <f>C10*D10*E10-F10</f>
        <v>0</v>
      </c>
      <c r="H10" s="7">
        <v>9168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93</v>
      </c>
      <c r="D11" s="21"/>
      <c r="E11" s="21"/>
      <c r="F11" s="21"/>
      <c r="G11" s="21">
        <f aca="true" t="shared" si="1" ref="G11:G21">C11*D11*E11-F11</f>
        <v>0</v>
      </c>
      <c r="H11" s="8">
        <v>12096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93</v>
      </c>
      <c r="D12" s="21"/>
      <c r="E12" s="21"/>
      <c r="F12" s="21"/>
      <c r="G12" s="21">
        <f t="shared" si="1"/>
        <v>0</v>
      </c>
      <c r="H12" s="8">
        <v>13114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93</v>
      </c>
      <c r="D13" s="21"/>
      <c r="E13" s="21"/>
      <c r="F13" s="21"/>
      <c r="G13" s="21">
        <f t="shared" si="1"/>
        <v>0</v>
      </c>
      <c r="H13" s="8">
        <v>17552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93</v>
      </c>
      <c r="D14" s="21"/>
      <c r="E14" s="21"/>
      <c r="F14" s="21"/>
      <c r="G14" s="21">
        <f t="shared" si="1"/>
        <v>0</v>
      </c>
      <c r="H14" s="8">
        <v>14249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93</v>
      </c>
      <c r="D15" s="21"/>
      <c r="E15" s="21"/>
      <c r="F15" s="21"/>
      <c r="G15" s="21">
        <f t="shared" si="1"/>
        <v>0</v>
      </c>
      <c r="H15" s="8">
        <v>10030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93</v>
      </c>
      <c r="D16" s="21"/>
      <c r="E16" s="21"/>
      <c r="F16" s="21"/>
      <c r="G16" s="21">
        <f t="shared" si="1"/>
        <v>0</v>
      </c>
      <c r="H16" s="8">
        <v>9345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93</v>
      </c>
      <c r="D17" s="21"/>
      <c r="E17" s="21"/>
      <c r="F17" s="21"/>
      <c r="G17" s="21">
        <f t="shared" si="1"/>
        <v>0</v>
      </c>
      <c r="H17" s="8">
        <v>9800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93</v>
      </c>
      <c r="D18" s="21"/>
      <c r="E18" s="21"/>
      <c r="F18" s="21"/>
      <c r="G18" s="21">
        <f t="shared" si="1"/>
        <v>0</v>
      </c>
      <c r="H18" s="8">
        <v>18102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93</v>
      </c>
      <c r="D19" s="21"/>
      <c r="E19" s="21"/>
      <c r="F19" s="21"/>
      <c r="G19" s="21">
        <f t="shared" si="1"/>
        <v>0</v>
      </c>
      <c r="H19" s="8">
        <v>17472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93</v>
      </c>
      <c r="D20" s="21"/>
      <c r="E20" s="21"/>
      <c r="F20" s="21"/>
      <c r="G20" s="21">
        <f t="shared" si="1"/>
        <v>0</v>
      </c>
      <c r="H20" s="8">
        <v>14670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93</v>
      </c>
      <c r="D21" s="21"/>
      <c r="E21" s="21"/>
      <c r="F21" s="21"/>
      <c r="G21" s="21">
        <f t="shared" si="1"/>
        <v>0</v>
      </c>
      <c r="H21" s="9">
        <v>14118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159716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B22:B23"/>
    <mergeCell ref="B1:L1"/>
    <mergeCell ref="B3:L3"/>
    <mergeCell ref="K4:L5"/>
    <mergeCell ref="B7:B9"/>
    <mergeCell ref="C7:G7"/>
    <mergeCell ref="D22:D23"/>
    <mergeCell ref="K7:K8"/>
    <mergeCell ref="H7:J7"/>
    <mergeCell ref="C22:C23"/>
    <mergeCell ref="L7:L8"/>
    <mergeCell ref="E22:E23"/>
    <mergeCell ref="F22:F23"/>
    <mergeCell ref="G22:G23"/>
    <mergeCell ref="H22:H23"/>
    <mergeCell ref="I22:I23"/>
    <mergeCell ref="J22:J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62</v>
      </c>
      <c r="K4" s="105" t="s">
        <v>63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29</v>
      </c>
      <c r="D10" s="21"/>
      <c r="E10" s="21"/>
      <c r="F10" s="21"/>
      <c r="G10" s="21">
        <f>C10*D10*E10-F10</f>
        <v>0</v>
      </c>
      <c r="H10" s="7">
        <v>3250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29</v>
      </c>
      <c r="D11" s="21"/>
      <c r="E11" s="21"/>
      <c r="F11" s="21"/>
      <c r="G11" s="21">
        <f aca="true" t="shared" si="1" ref="G11:G21">C11*D11*E11-F11</f>
        <v>0</v>
      </c>
      <c r="H11" s="8">
        <v>3154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29</v>
      </c>
      <c r="D12" s="21"/>
      <c r="E12" s="21"/>
      <c r="F12" s="21"/>
      <c r="G12" s="21">
        <f t="shared" si="1"/>
        <v>0</v>
      </c>
      <c r="H12" s="8">
        <v>3206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29</v>
      </c>
      <c r="D13" s="21"/>
      <c r="E13" s="21"/>
      <c r="F13" s="21"/>
      <c r="G13" s="21">
        <f t="shared" si="1"/>
        <v>0</v>
      </c>
      <c r="H13" s="8">
        <v>3969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29</v>
      </c>
      <c r="D14" s="21"/>
      <c r="E14" s="21"/>
      <c r="F14" s="21"/>
      <c r="G14" s="21">
        <f t="shared" si="1"/>
        <v>0</v>
      </c>
      <c r="H14" s="8">
        <v>4075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29</v>
      </c>
      <c r="D15" s="21"/>
      <c r="E15" s="21"/>
      <c r="F15" s="21"/>
      <c r="G15" s="21">
        <f t="shared" si="1"/>
        <v>0</v>
      </c>
      <c r="H15" s="8">
        <v>3339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29</v>
      </c>
      <c r="D16" s="21"/>
      <c r="E16" s="21"/>
      <c r="F16" s="21"/>
      <c r="G16" s="21">
        <f t="shared" si="1"/>
        <v>0</v>
      </c>
      <c r="H16" s="8">
        <v>3569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29</v>
      </c>
      <c r="D17" s="21"/>
      <c r="E17" s="21"/>
      <c r="F17" s="21"/>
      <c r="G17" s="21">
        <f t="shared" si="1"/>
        <v>0</v>
      </c>
      <c r="H17" s="8">
        <v>3547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29</v>
      </c>
      <c r="D18" s="21"/>
      <c r="E18" s="21"/>
      <c r="F18" s="21"/>
      <c r="G18" s="21">
        <f t="shared" si="1"/>
        <v>0</v>
      </c>
      <c r="H18" s="8">
        <v>3614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29</v>
      </c>
      <c r="D19" s="21"/>
      <c r="E19" s="21"/>
      <c r="F19" s="21"/>
      <c r="G19" s="21">
        <f t="shared" si="1"/>
        <v>0</v>
      </c>
      <c r="H19" s="8">
        <v>3794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29</v>
      </c>
      <c r="D20" s="21"/>
      <c r="E20" s="21"/>
      <c r="F20" s="21"/>
      <c r="G20" s="21">
        <f t="shared" si="1"/>
        <v>0</v>
      </c>
      <c r="H20" s="8">
        <v>3245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29</v>
      </c>
      <c r="D21" s="21"/>
      <c r="E21" s="21"/>
      <c r="F21" s="21"/>
      <c r="G21" s="21">
        <f t="shared" si="1"/>
        <v>0</v>
      </c>
      <c r="H21" s="9">
        <v>3816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42578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B22:B23"/>
    <mergeCell ref="B1:L1"/>
    <mergeCell ref="B3:L3"/>
    <mergeCell ref="K4:L5"/>
    <mergeCell ref="B7:B9"/>
    <mergeCell ref="C7:G7"/>
    <mergeCell ref="D22:D23"/>
    <mergeCell ref="K7:K8"/>
    <mergeCell ref="H7:J7"/>
    <mergeCell ref="C22:C23"/>
    <mergeCell ref="L7:L8"/>
    <mergeCell ref="E22:E23"/>
    <mergeCell ref="F22:F23"/>
    <mergeCell ref="G22:G23"/>
    <mergeCell ref="H22:H23"/>
    <mergeCell ref="I22:I23"/>
    <mergeCell ref="J22:J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64</v>
      </c>
      <c r="K4" s="105" t="s">
        <v>65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91</v>
      </c>
      <c r="D10" s="21"/>
      <c r="E10" s="21"/>
      <c r="F10" s="21"/>
      <c r="G10" s="21">
        <f>C10*D10*E10-F10</f>
        <v>0</v>
      </c>
      <c r="H10" s="7">
        <v>10044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91</v>
      </c>
      <c r="D11" s="21"/>
      <c r="E11" s="21"/>
      <c r="F11" s="21"/>
      <c r="G11" s="21">
        <f aca="true" t="shared" si="1" ref="G11:G21">C11*D11*E11-F11</f>
        <v>0</v>
      </c>
      <c r="H11" s="8">
        <v>11616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91</v>
      </c>
      <c r="D12" s="21"/>
      <c r="E12" s="21"/>
      <c r="F12" s="21"/>
      <c r="G12" s="21">
        <f t="shared" si="1"/>
        <v>0</v>
      </c>
      <c r="H12" s="8">
        <v>13967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91</v>
      </c>
      <c r="D13" s="21"/>
      <c r="E13" s="21"/>
      <c r="F13" s="21"/>
      <c r="G13" s="21">
        <f t="shared" si="1"/>
        <v>0</v>
      </c>
      <c r="H13" s="8">
        <v>17378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91</v>
      </c>
      <c r="D14" s="21"/>
      <c r="E14" s="21"/>
      <c r="F14" s="21"/>
      <c r="G14" s="21">
        <f t="shared" si="1"/>
        <v>0</v>
      </c>
      <c r="H14" s="8">
        <v>17980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91</v>
      </c>
      <c r="D15" s="21"/>
      <c r="E15" s="21"/>
      <c r="F15" s="21"/>
      <c r="G15" s="21">
        <f t="shared" si="1"/>
        <v>0</v>
      </c>
      <c r="H15" s="8">
        <v>14695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91</v>
      </c>
      <c r="D16" s="21"/>
      <c r="E16" s="21"/>
      <c r="F16" s="21"/>
      <c r="G16" s="21">
        <f t="shared" si="1"/>
        <v>0</v>
      </c>
      <c r="H16" s="8">
        <v>12452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91</v>
      </c>
      <c r="D17" s="21"/>
      <c r="E17" s="21"/>
      <c r="F17" s="21"/>
      <c r="G17" s="21">
        <f t="shared" si="1"/>
        <v>0</v>
      </c>
      <c r="H17" s="8">
        <v>11641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91</v>
      </c>
      <c r="D18" s="21"/>
      <c r="E18" s="21"/>
      <c r="F18" s="21"/>
      <c r="G18" s="21">
        <f t="shared" si="1"/>
        <v>0</v>
      </c>
      <c r="H18" s="8">
        <v>14364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91</v>
      </c>
      <c r="D19" s="21"/>
      <c r="E19" s="21"/>
      <c r="F19" s="21"/>
      <c r="G19" s="21">
        <f t="shared" si="1"/>
        <v>0</v>
      </c>
      <c r="H19" s="8">
        <v>13110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91</v>
      </c>
      <c r="D20" s="21"/>
      <c r="E20" s="21"/>
      <c r="F20" s="21"/>
      <c r="G20" s="21">
        <f t="shared" si="1"/>
        <v>0</v>
      </c>
      <c r="H20" s="8">
        <v>12396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91</v>
      </c>
      <c r="D21" s="21"/>
      <c r="E21" s="21"/>
      <c r="F21" s="21"/>
      <c r="G21" s="21">
        <f t="shared" si="1"/>
        <v>0</v>
      </c>
      <c r="H21" s="9">
        <v>12084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161727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B22:B23"/>
    <mergeCell ref="B1:L1"/>
    <mergeCell ref="B3:L3"/>
    <mergeCell ref="K4:L5"/>
    <mergeCell ref="B7:B9"/>
    <mergeCell ref="C7:G7"/>
    <mergeCell ref="D22:D23"/>
    <mergeCell ref="K7:K8"/>
    <mergeCell ref="H7:J7"/>
    <mergeCell ref="C22:C23"/>
    <mergeCell ref="L7:L8"/>
    <mergeCell ref="E22:E23"/>
    <mergeCell ref="F22:F23"/>
    <mergeCell ref="G22:G23"/>
    <mergeCell ref="H22:H23"/>
    <mergeCell ref="I22:I23"/>
    <mergeCell ref="J22:J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66</v>
      </c>
      <c r="K4" s="105" t="s">
        <v>67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42</v>
      </c>
      <c r="D10" s="21"/>
      <c r="E10" s="21"/>
      <c r="F10" s="21"/>
      <c r="G10" s="21">
        <f>C10*D10*E10-F10</f>
        <v>0</v>
      </c>
      <c r="H10" s="7">
        <v>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42</v>
      </c>
      <c r="D11" s="21"/>
      <c r="E11" s="21"/>
      <c r="F11" s="21"/>
      <c r="G11" s="21">
        <f aca="true" t="shared" si="1" ref="G11:G21">C11*D11*E11-F11</f>
        <v>0</v>
      </c>
      <c r="H11" s="8">
        <v>0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42</v>
      </c>
      <c r="D12" s="21"/>
      <c r="E12" s="21"/>
      <c r="F12" s="21"/>
      <c r="G12" s="21">
        <f t="shared" si="1"/>
        <v>0</v>
      </c>
      <c r="H12" s="8">
        <v>0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42</v>
      </c>
      <c r="D13" s="21"/>
      <c r="E13" s="21"/>
      <c r="F13" s="21"/>
      <c r="G13" s="21">
        <f t="shared" si="1"/>
        <v>0</v>
      </c>
      <c r="H13" s="8">
        <v>0</v>
      </c>
      <c r="I13" s="34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42</v>
      </c>
      <c r="D14" s="21"/>
      <c r="E14" s="21"/>
      <c r="F14" s="21"/>
      <c r="G14" s="21">
        <f t="shared" si="1"/>
        <v>0</v>
      </c>
      <c r="H14" s="8">
        <v>0</v>
      </c>
      <c r="I14" s="34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42</v>
      </c>
      <c r="D15" s="21"/>
      <c r="E15" s="21"/>
      <c r="F15" s="21"/>
      <c r="G15" s="21">
        <f t="shared" si="1"/>
        <v>0</v>
      </c>
      <c r="H15" s="8">
        <v>0</v>
      </c>
      <c r="I15" s="34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42</v>
      </c>
      <c r="D16" s="21"/>
      <c r="E16" s="21"/>
      <c r="F16" s="21"/>
      <c r="G16" s="21">
        <f t="shared" si="1"/>
        <v>0</v>
      </c>
      <c r="H16" s="8">
        <v>0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42</v>
      </c>
      <c r="D17" s="21"/>
      <c r="E17" s="21"/>
      <c r="F17" s="21"/>
      <c r="G17" s="21">
        <f t="shared" si="1"/>
        <v>0</v>
      </c>
      <c r="H17" s="8">
        <v>173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42</v>
      </c>
      <c r="D18" s="21"/>
      <c r="E18" s="21"/>
      <c r="F18" s="21"/>
      <c r="G18" s="21">
        <f t="shared" si="1"/>
        <v>0</v>
      </c>
      <c r="H18" s="8">
        <v>3857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42</v>
      </c>
      <c r="D19" s="21"/>
      <c r="E19" s="21"/>
      <c r="F19" s="21"/>
      <c r="G19" s="21">
        <f t="shared" si="1"/>
        <v>0</v>
      </c>
      <c r="H19" s="8">
        <v>2138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42</v>
      </c>
      <c r="D20" s="21"/>
      <c r="E20" s="21"/>
      <c r="F20" s="21"/>
      <c r="G20" s="21">
        <f t="shared" si="1"/>
        <v>0</v>
      </c>
      <c r="H20" s="8">
        <v>1937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42</v>
      </c>
      <c r="D21" s="21"/>
      <c r="E21" s="21"/>
      <c r="F21" s="21"/>
      <c r="G21" s="21">
        <f t="shared" si="1"/>
        <v>0</v>
      </c>
      <c r="H21" s="9">
        <v>806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8911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32"/>
      <c r="L32" s="39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B22:B23"/>
    <mergeCell ref="B1:L1"/>
    <mergeCell ref="B3:L3"/>
    <mergeCell ref="K4:L5"/>
    <mergeCell ref="B7:B9"/>
    <mergeCell ref="C7:G7"/>
    <mergeCell ref="D22:D23"/>
    <mergeCell ref="K7:K8"/>
    <mergeCell ref="H7:J7"/>
    <mergeCell ref="C22:C23"/>
    <mergeCell ref="L7:L8"/>
    <mergeCell ref="E22:E23"/>
    <mergeCell ref="F22:F23"/>
    <mergeCell ref="G22:G23"/>
    <mergeCell ref="H22:H23"/>
    <mergeCell ref="I22:I23"/>
    <mergeCell ref="J22:J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4"/>
  <sheetViews>
    <sheetView view="pageBreakPreview" zoomScaleSheetLayoutView="100" zoomScalePageLayoutView="0" workbookViewId="0" topLeftCell="A8">
      <selection activeCell="K10" sqref="K10:M36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8" width="9.50390625" style="2" bestFit="1" customWidth="1"/>
    <col min="9" max="9" width="10.25390625" style="2" bestFit="1" customWidth="1"/>
    <col min="10" max="10" width="8.50390625" style="2" bestFit="1" customWidth="1"/>
    <col min="11" max="11" width="10.625" style="2" customWidth="1"/>
    <col min="12" max="12" width="11.625" style="2" bestFit="1" customWidth="1"/>
    <col min="13" max="13" width="15.625" style="2" customWidth="1"/>
    <col min="14" max="14" width="22.00390625" style="2" customWidth="1"/>
    <col min="15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4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4" ht="19.5" customHeight="1">
      <c r="C4" s="2" t="s">
        <v>0</v>
      </c>
      <c r="J4" s="65"/>
      <c r="L4" s="65" t="s">
        <v>68</v>
      </c>
      <c r="M4" s="105" t="s">
        <v>137</v>
      </c>
      <c r="N4" s="105"/>
    </row>
    <row r="5" spans="3:14" ht="30.75" customHeight="1">
      <c r="C5" s="2" t="s">
        <v>1</v>
      </c>
      <c r="K5" s="65"/>
      <c r="L5" s="65"/>
      <c r="M5" s="105"/>
      <c r="N5" s="105"/>
    </row>
    <row r="6" ht="11.25" customHeight="1" thickBot="1"/>
    <row r="7" spans="2:14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0"/>
      <c r="K7" s="80"/>
      <c r="L7" s="81"/>
      <c r="M7" s="103" t="s">
        <v>22</v>
      </c>
      <c r="N7" s="82" t="s">
        <v>17</v>
      </c>
    </row>
    <row r="8" spans="2:14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59" t="s">
        <v>21</v>
      </c>
      <c r="I8" s="129" t="s">
        <v>72</v>
      </c>
      <c r="J8" s="130"/>
      <c r="K8" s="1" t="s">
        <v>25</v>
      </c>
      <c r="L8" s="1" t="s">
        <v>4</v>
      </c>
      <c r="M8" s="104"/>
      <c r="N8" s="134"/>
    </row>
    <row r="9" spans="2:14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/>
      <c r="I9" s="131" t="s">
        <v>30</v>
      </c>
      <c r="J9" s="132"/>
      <c r="K9" s="13" t="s">
        <v>31</v>
      </c>
      <c r="L9" s="13" t="s">
        <v>138</v>
      </c>
      <c r="M9" s="16" t="s">
        <v>139</v>
      </c>
      <c r="N9" s="19" t="s">
        <v>140</v>
      </c>
    </row>
    <row r="10" spans="2:16" ht="19.5" customHeight="1">
      <c r="B10" s="95" t="s">
        <v>5</v>
      </c>
      <c r="C10" s="127">
        <v>392</v>
      </c>
      <c r="D10" s="128"/>
      <c r="E10" s="128"/>
      <c r="F10" s="128"/>
      <c r="G10" s="128">
        <f>C10*D10*E10-F10</f>
        <v>0</v>
      </c>
      <c r="H10" s="126">
        <f>SUM(J10:J11)</f>
        <v>48</v>
      </c>
      <c r="I10" s="42" t="s">
        <v>69</v>
      </c>
      <c r="J10" s="43">
        <v>24</v>
      </c>
      <c r="K10" s="44"/>
      <c r="L10" s="45"/>
      <c r="M10" s="66"/>
      <c r="N10" s="133">
        <f>INT(+G10+L10+L11-M10-M11)</f>
        <v>0</v>
      </c>
      <c r="P10" s="76"/>
    </row>
    <row r="11" spans="2:16" ht="19.5" customHeight="1">
      <c r="B11" s="121"/>
      <c r="C11" s="113"/>
      <c r="D11" s="116"/>
      <c r="E11" s="116"/>
      <c r="F11" s="116"/>
      <c r="G11" s="115">
        <f aca="true" t="shared" si="0" ref="G11:G36">C11*D11*E11-F11</f>
        <v>0</v>
      </c>
      <c r="H11" s="118"/>
      <c r="I11" s="50" t="s">
        <v>70</v>
      </c>
      <c r="J11" s="51">
        <v>24</v>
      </c>
      <c r="K11" s="52"/>
      <c r="L11" s="53"/>
      <c r="M11" s="67"/>
      <c r="N11" s="108"/>
      <c r="P11" s="76"/>
    </row>
    <row r="12" spans="2:16" ht="19.5" customHeight="1">
      <c r="B12" s="120" t="s">
        <v>6</v>
      </c>
      <c r="C12" s="112">
        <f>C10</f>
        <v>392</v>
      </c>
      <c r="D12" s="115"/>
      <c r="E12" s="115"/>
      <c r="F12" s="115"/>
      <c r="G12" s="123">
        <f t="shared" si="0"/>
        <v>0</v>
      </c>
      <c r="H12" s="117">
        <f>SUM(J12:J13)</f>
        <v>0</v>
      </c>
      <c r="I12" s="46" t="s">
        <v>69</v>
      </c>
      <c r="J12" s="47">
        <v>0</v>
      </c>
      <c r="K12" s="48"/>
      <c r="L12" s="49"/>
      <c r="M12" s="68"/>
      <c r="N12" s="107">
        <f>INT(+G12+L12+L13-M12-M13)</f>
        <v>0</v>
      </c>
      <c r="P12" s="76"/>
    </row>
    <row r="13" spans="2:16" ht="19.5" customHeight="1">
      <c r="B13" s="121"/>
      <c r="C13" s="113"/>
      <c r="D13" s="116"/>
      <c r="E13" s="116"/>
      <c r="F13" s="116"/>
      <c r="G13" s="123">
        <f t="shared" si="0"/>
        <v>0</v>
      </c>
      <c r="H13" s="118"/>
      <c r="I13" s="50" t="s">
        <v>70</v>
      </c>
      <c r="J13" s="51">
        <v>0</v>
      </c>
      <c r="K13" s="52"/>
      <c r="L13" s="53"/>
      <c r="M13" s="67"/>
      <c r="N13" s="108"/>
      <c r="P13" s="76"/>
    </row>
    <row r="14" spans="2:16" ht="19.5" customHeight="1">
      <c r="B14" s="120" t="s">
        <v>73</v>
      </c>
      <c r="C14" s="112">
        <f>C12</f>
        <v>392</v>
      </c>
      <c r="D14" s="115"/>
      <c r="E14" s="115"/>
      <c r="F14" s="115"/>
      <c r="G14" s="123">
        <f t="shared" si="0"/>
        <v>0</v>
      </c>
      <c r="H14" s="117">
        <f>SUM(J14:J15)</f>
        <v>0</v>
      </c>
      <c r="I14" s="46" t="s">
        <v>69</v>
      </c>
      <c r="J14" s="47">
        <v>0</v>
      </c>
      <c r="K14" s="48"/>
      <c r="L14" s="49"/>
      <c r="M14" s="68"/>
      <c r="N14" s="107">
        <f>INT(+G14+L14+L15-M14-M15)</f>
        <v>0</v>
      </c>
      <c r="P14" s="76"/>
    </row>
    <row r="15" spans="2:16" ht="19.5" customHeight="1">
      <c r="B15" s="120"/>
      <c r="C15" s="112"/>
      <c r="D15" s="116"/>
      <c r="E15" s="116"/>
      <c r="F15" s="116"/>
      <c r="G15" s="123">
        <f t="shared" si="0"/>
        <v>0</v>
      </c>
      <c r="H15" s="118"/>
      <c r="I15" s="50" t="s">
        <v>70</v>
      </c>
      <c r="J15" s="51">
        <v>0</v>
      </c>
      <c r="K15" s="52"/>
      <c r="L15" s="53"/>
      <c r="M15" s="67"/>
      <c r="N15" s="108"/>
      <c r="P15" s="76"/>
    </row>
    <row r="16" spans="2:16" ht="19.5" customHeight="1">
      <c r="B16" s="119" t="s">
        <v>8</v>
      </c>
      <c r="C16" s="111">
        <f>C14</f>
        <v>392</v>
      </c>
      <c r="D16" s="114"/>
      <c r="E16" s="114"/>
      <c r="F16" s="114"/>
      <c r="G16" s="114">
        <f t="shared" si="0"/>
        <v>0</v>
      </c>
      <c r="H16" s="122">
        <f>SUM(J16:J18)</f>
        <v>0</v>
      </c>
      <c r="I16" s="46" t="s">
        <v>69</v>
      </c>
      <c r="J16" s="40">
        <v>0</v>
      </c>
      <c r="K16" s="48"/>
      <c r="L16" s="49"/>
      <c r="M16" s="68"/>
      <c r="N16" s="107">
        <f>INT(+G16+L16+L17+L18-M16-M17-M18)</f>
        <v>0</v>
      </c>
      <c r="P16" s="76"/>
    </row>
    <row r="17" spans="2:16" ht="19.5" customHeight="1">
      <c r="B17" s="120"/>
      <c r="C17" s="112"/>
      <c r="D17" s="115"/>
      <c r="E17" s="115"/>
      <c r="F17" s="115"/>
      <c r="G17" s="115">
        <f t="shared" si="0"/>
        <v>0</v>
      </c>
      <c r="H17" s="117"/>
      <c r="I17" s="54" t="s">
        <v>70</v>
      </c>
      <c r="J17" s="57">
        <v>0</v>
      </c>
      <c r="K17" s="55"/>
      <c r="L17" s="56"/>
      <c r="M17" s="69"/>
      <c r="N17" s="110"/>
      <c r="P17" s="76"/>
    </row>
    <row r="18" spans="2:16" ht="19.5" customHeight="1">
      <c r="B18" s="121"/>
      <c r="C18" s="113"/>
      <c r="D18" s="116"/>
      <c r="E18" s="116"/>
      <c r="F18" s="116"/>
      <c r="G18" s="116">
        <f t="shared" si="0"/>
        <v>0</v>
      </c>
      <c r="H18" s="118"/>
      <c r="I18" s="41" t="s">
        <v>71</v>
      </c>
      <c r="J18" s="7">
        <v>0</v>
      </c>
      <c r="K18" s="52"/>
      <c r="L18" s="53"/>
      <c r="M18" s="67"/>
      <c r="N18" s="108"/>
      <c r="P18" s="76"/>
    </row>
    <row r="19" spans="2:16" ht="19.5" customHeight="1">
      <c r="B19" s="119" t="s">
        <v>9</v>
      </c>
      <c r="C19" s="111">
        <f>C16</f>
        <v>392</v>
      </c>
      <c r="D19" s="114"/>
      <c r="E19" s="114"/>
      <c r="F19" s="114"/>
      <c r="G19" s="114">
        <f t="shared" si="0"/>
        <v>0</v>
      </c>
      <c r="H19" s="122">
        <f>SUM(J19:J21)</f>
        <v>0</v>
      </c>
      <c r="I19" s="58" t="s">
        <v>69</v>
      </c>
      <c r="J19" s="40">
        <v>0</v>
      </c>
      <c r="K19" s="48"/>
      <c r="L19" s="49"/>
      <c r="M19" s="70"/>
      <c r="N19" s="107">
        <f>INT(+G19+L19+L20+L21-M19-M20-M21)</f>
        <v>0</v>
      </c>
      <c r="P19" s="76"/>
    </row>
    <row r="20" spans="2:16" ht="19.5" customHeight="1">
      <c r="B20" s="120"/>
      <c r="C20" s="112"/>
      <c r="D20" s="115"/>
      <c r="E20" s="115"/>
      <c r="F20" s="115"/>
      <c r="G20" s="115">
        <f t="shared" si="0"/>
        <v>0</v>
      </c>
      <c r="H20" s="117"/>
      <c r="I20" s="54" t="s">
        <v>70</v>
      </c>
      <c r="J20" s="57">
        <v>0</v>
      </c>
      <c r="K20" s="55"/>
      <c r="L20" s="56"/>
      <c r="M20" s="71"/>
      <c r="N20" s="110"/>
      <c r="P20" s="76"/>
    </row>
    <row r="21" spans="2:16" ht="19.5" customHeight="1">
      <c r="B21" s="121"/>
      <c r="C21" s="113"/>
      <c r="D21" s="116"/>
      <c r="E21" s="116"/>
      <c r="F21" s="116"/>
      <c r="G21" s="116">
        <f t="shared" si="0"/>
        <v>0</v>
      </c>
      <c r="H21" s="118"/>
      <c r="I21" s="41" t="s">
        <v>71</v>
      </c>
      <c r="J21" s="7">
        <v>0</v>
      </c>
      <c r="K21" s="52"/>
      <c r="L21" s="53"/>
      <c r="M21" s="72"/>
      <c r="N21" s="108"/>
      <c r="P21" s="76"/>
    </row>
    <row r="22" spans="2:14" ht="19.5" customHeight="1">
      <c r="B22" s="119" t="s">
        <v>10</v>
      </c>
      <c r="C22" s="111">
        <f>C19</f>
        <v>392</v>
      </c>
      <c r="D22" s="114"/>
      <c r="E22" s="114"/>
      <c r="F22" s="114"/>
      <c r="G22" s="114">
        <f t="shared" si="0"/>
        <v>0</v>
      </c>
      <c r="H22" s="122">
        <f>SUM(J22:J24)</f>
        <v>0</v>
      </c>
      <c r="I22" s="58" t="s">
        <v>69</v>
      </c>
      <c r="J22" s="40">
        <v>0</v>
      </c>
      <c r="K22" s="48"/>
      <c r="L22" s="49"/>
      <c r="M22" s="70"/>
      <c r="N22" s="107">
        <f>INT(+G22+L22+L23+L24-M22-M23-M24)</f>
        <v>0</v>
      </c>
    </row>
    <row r="23" spans="2:14" ht="19.5" customHeight="1">
      <c r="B23" s="120"/>
      <c r="C23" s="112"/>
      <c r="D23" s="115"/>
      <c r="E23" s="115"/>
      <c r="F23" s="115"/>
      <c r="G23" s="115">
        <f t="shared" si="0"/>
        <v>0</v>
      </c>
      <c r="H23" s="117"/>
      <c r="I23" s="54" t="s">
        <v>70</v>
      </c>
      <c r="J23" s="57">
        <v>0</v>
      </c>
      <c r="K23" s="55"/>
      <c r="L23" s="56"/>
      <c r="M23" s="71"/>
      <c r="N23" s="110"/>
    </row>
    <row r="24" spans="2:14" ht="19.5" customHeight="1">
      <c r="B24" s="121"/>
      <c r="C24" s="113"/>
      <c r="D24" s="116"/>
      <c r="E24" s="116"/>
      <c r="F24" s="116"/>
      <c r="G24" s="116">
        <f t="shared" si="0"/>
        <v>0</v>
      </c>
      <c r="H24" s="118"/>
      <c r="I24" s="41" t="s">
        <v>71</v>
      </c>
      <c r="J24" s="7">
        <v>0</v>
      </c>
      <c r="K24" s="52"/>
      <c r="L24" s="53"/>
      <c r="M24" s="72"/>
      <c r="N24" s="108"/>
    </row>
    <row r="25" spans="2:14" ht="19.5" customHeight="1">
      <c r="B25" s="119" t="s">
        <v>74</v>
      </c>
      <c r="C25" s="111">
        <f>C22</f>
        <v>392</v>
      </c>
      <c r="D25" s="115"/>
      <c r="E25" s="115"/>
      <c r="F25" s="115"/>
      <c r="G25" s="123">
        <f t="shared" si="0"/>
        <v>0</v>
      </c>
      <c r="H25" s="117">
        <f>SUM(J25:J26)</f>
        <v>0</v>
      </c>
      <c r="I25" s="46" t="s">
        <v>69</v>
      </c>
      <c r="J25" s="47">
        <v>0</v>
      </c>
      <c r="K25" s="48"/>
      <c r="L25" s="49"/>
      <c r="M25" s="68"/>
      <c r="N25" s="107">
        <f aca="true" t="shared" si="1" ref="N25:N35">INT(+G25+L25+L26-M25-M26)</f>
        <v>0</v>
      </c>
    </row>
    <row r="26" spans="2:14" ht="19.5" customHeight="1">
      <c r="B26" s="121"/>
      <c r="C26" s="113"/>
      <c r="D26" s="116"/>
      <c r="E26" s="116"/>
      <c r="F26" s="116"/>
      <c r="G26" s="123">
        <f t="shared" si="0"/>
        <v>0</v>
      </c>
      <c r="H26" s="118"/>
      <c r="I26" s="50" t="s">
        <v>70</v>
      </c>
      <c r="J26" s="51">
        <v>0</v>
      </c>
      <c r="K26" s="52"/>
      <c r="L26" s="53"/>
      <c r="M26" s="67"/>
      <c r="N26" s="108"/>
    </row>
    <row r="27" spans="2:14" ht="19.5" customHeight="1">
      <c r="B27" s="120" t="s">
        <v>75</v>
      </c>
      <c r="C27" s="112">
        <f>C25</f>
        <v>392</v>
      </c>
      <c r="D27" s="115"/>
      <c r="E27" s="115"/>
      <c r="F27" s="115"/>
      <c r="G27" s="123">
        <f t="shared" si="0"/>
        <v>0</v>
      </c>
      <c r="H27" s="124">
        <f>SUM(J27:J28)</f>
        <v>4325</v>
      </c>
      <c r="I27" s="46" t="s">
        <v>69</v>
      </c>
      <c r="J27" s="47">
        <v>3360</v>
      </c>
      <c r="K27" s="48"/>
      <c r="L27" s="49"/>
      <c r="M27" s="68"/>
      <c r="N27" s="107">
        <f t="shared" si="1"/>
        <v>0</v>
      </c>
    </row>
    <row r="28" spans="2:14" ht="19.5" customHeight="1">
      <c r="B28" s="121"/>
      <c r="C28" s="113"/>
      <c r="D28" s="116"/>
      <c r="E28" s="116"/>
      <c r="F28" s="116"/>
      <c r="G28" s="123">
        <f t="shared" si="0"/>
        <v>0</v>
      </c>
      <c r="H28" s="125"/>
      <c r="I28" s="50" t="s">
        <v>70</v>
      </c>
      <c r="J28" s="51">
        <v>965</v>
      </c>
      <c r="K28" s="52"/>
      <c r="L28" s="53"/>
      <c r="M28" s="67"/>
      <c r="N28" s="108"/>
    </row>
    <row r="29" spans="2:14" ht="19.5" customHeight="1">
      <c r="B29" s="120" t="s">
        <v>76</v>
      </c>
      <c r="C29" s="112">
        <f>C27</f>
        <v>392</v>
      </c>
      <c r="D29" s="115"/>
      <c r="E29" s="115"/>
      <c r="F29" s="115"/>
      <c r="G29" s="123">
        <f t="shared" si="0"/>
        <v>0</v>
      </c>
      <c r="H29" s="117">
        <f>SUM(J29:J30)</f>
        <v>49326</v>
      </c>
      <c r="I29" s="46" t="s">
        <v>69</v>
      </c>
      <c r="J29" s="47">
        <v>20184</v>
      </c>
      <c r="K29" s="48"/>
      <c r="L29" s="49"/>
      <c r="M29" s="68"/>
      <c r="N29" s="107">
        <f t="shared" si="1"/>
        <v>0</v>
      </c>
    </row>
    <row r="30" spans="2:14" ht="19.5" customHeight="1">
      <c r="B30" s="121"/>
      <c r="C30" s="113"/>
      <c r="D30" s="116"/>
      <c r="E30" s="116"/>
      <c r="F30" s="116"/>
      <c r="G30" s="123">
        <f t="shared" si="0"/>
        <v>0</v>
      </c>
      <c r="H30" s="118"/>
      <c r="I30" s="50" t="s">
        <v>70</v>
      </c>
      <c r="J30" s="51">
        <v>29142</v>
      </c>
      <c r="K30" s="52"/>
      <c r="L30" s="53"/>
      <c r="M30" s="67"/>
      <c r="N30" s="108"/>
    </row>
    <row r="31" spans="2:14" ht="19.5" customHeight="1">
      <c r="B31" s="119" t="s">
        <v>77</v>
      </c>
      <c r="C31" s="111">
        <f>C29</f>
        <v>392</v>
      </c>
      <c r="D31" s="115"/>
      <c r="E31" s="115"/>
      <c r="F31" s="115"/>
      <c r="G31" s="123">
        <f t="shared" si="0"/>
        <v>0</v>
      </c>
      <c r="H31" s="117">
        <f>SUM(J31:J32)</f>
        <v>24426</v>
      </c>
      <c r="I31" s="46" t="s">
        <v>69</v>
      </c>
      <c r="J31" s="47">
        <v>1872</v>
      </c>
      <c r="K31" s="48"/>
      <c r="L31" s="49"/>
      <c r="M31" s="68"/>
      <c r="N31" s="107">
        <f t="shared" si="1"/>
        <v>0</v>
      </c>
    </row>
    <row r="32" spans="2:14" ht="19.5" customHeight="1">
      <c r="B32" s="121"/>
      <c r="C32" s="113"/>
      <c r="D32" s="116"/>
      <c r="E32" s="116"/>
      <c r="F32" s="116"/>
      <c r="G32" s="123">
        <f t="shared" si="0"/>
        <v>0</v>
      </c>
      <c r="H32" s="118"/>
      <c r="I32" s="50" t="s">
        <v>70</v>
      </c>
      <c r="J32" s="51">
        <v>22554</v>
      </c>
      <c r="K32" s="52"/>
      <c r="L32" s="53"/>
      <c r="M32" s="67"/>
      <c r="N32" s="108"/>
    </row>
    <row r="33" spans="2:14" ht="19.5" customHeight="1">
      <c r="B33" s="120" t="s">
        <v>18</v>
      </c>
      <c r="C33" s="112">
        <f>C31</f>
        <v>392</v>
      </c>
      <c r="D33" s="115"/>
      <c r="E33" s="115"/>
      <c r="F33" s="115"/>
      <c r="G33" s="123">
        <f t="shared" si="0"/>
        <v>0</v>
      </c>
      <c r="H33" s="117">
        <f>SUM(J33:J34)</f>
        <v>29874</v>
      </c>
      <c r="I33" s="46" t="s">
        <v>69</v>
      </c>
      <c r="J33" s="47">
        <v>14436</v>
      </c>
      <c r="K33" s="48"/>
      <c r="L33" s="49"/>
      <c r="M33" s="68"/>
      <c r="N33" s="107">
        <f>INT(+G33+L33+L34-M33-M34)</f>
        <v>0</v>
      </c>
    </row>
    <row r="34" spans="2:14" ht="19.5" customHeight="1">
      <c r="B34" s="121"/>
      <c r="C34" s="113"/>
      <c r="D34" s="116"/>
      <c r="E34" s="116"/>
      <c r="F34" s="116"/>
      <c r="G34" s="123">
        <f t="shared" si="0"/>
        <v>0</v>
      </c>
      <c r="H34" s="118"/>
      <c r="I34" s="50" t="s">
        <v>70</v>
      </c>
      <c r="J34" s="51">
        <v>15438</v>
      </c>
      <c r="K34" s="52"/>
      <c r="L34" s="53"/>
      <c r="M34" s="67"/>
      <c r="N34" s="108"/>
    </row>
    <row r="35" spans="2:14" ht="19.5" customHeight="1">
      <c r="B35" s="120" t="s">
        <v>19</v>
      </c>
      <c r="C35" s="112">
        <f>C33</f>
        <v>392</v>
      </c>
      <c r="D35" s="115"/>
      <c r="E35" s="115"/>
      <c r="F35" s="115"/>
      <c r="G35" s="123">
        <f t="shared" si="0"/>
        <v>0</v>
      </c>
      <c r="H35" s="117">
        <f>SUM(J35:J36)</f>
        <v>11634</v>
      </c>
      <c r="I35" s="46" t="s">
        <v>69</v>
      </c>
      <c r="J35" s="47">
        <v>6780</v>
      </c>
      <c r="K35" s="48"/>
      <c r="L35" s="49"/>
      <c r="M35" s="68"/>
      <c r="N35" s="107">
        <f t="shared" si="1"/>
        <v>0</v>
      </c>
    </row>
    <row r="36" spans="2:14" ht="19.5" customHeight="1" thickBot="1">
      <c r="B36" s="120"/>
      <c r="C36" s="112"/>
      <c r="D36" s="116"/>
      <c r="E36" s="116"/>
      <c r="F36" s="116"/>
      <c r="G36" s="123">
        <f t="shared" si="0"/>
        <v>0</v>
      </c>
      <c r="H36" s="118"/>
      <c r="I36" s="50" t="s">
        <v>70</v>
      </c>
      <c r="J36" s="51">
        <v>4854</v>
      </c>
      <c r="K36" s="52"/>
      <c r="L36" s="53"/>
      <c r="M36" s="67"/>
      <c r="N36" s="109"/>
    </row>
    <row r="37" spans="2:14" ht="13.5" customHeight="1">
      <c r="B37" s="95" t="s">
        <v>15</v>
      </c>
      <c r="C37" s="93"/>
      <c r="D37" s="87"/>
      <c r="E37" s="87"/>
      <c r="F37" s="87"/>
      <c r="G37" s="87"/>
      <c r="H37" s="89">
        <f>SUM(H10:H36)</f>
        <v>119633</v>
      </c>
      <c r="I37" s="35"/>
      <c r="J37" s="35"/>
      <c r="K37" s="91"/>
      <c r="L37" s="91"/>
      <c r="M37" s="17"/>
      <c r="N37" s="20" t="s">
        <v>38</v>
      </c>
    </row>
    <row r="38" spans="2:14" ht="24" customHeight="1" thickBot="1">
      <c r="B38" s="96"/>
      <c r="C38" s="94"/>
      <c r="D38" s="88"/>
      <c r="E38" s="88"/>
      <c r="F38" s="88"/>
      <c r="G38" s="88"/>
      <c r="H38" s="90"/>
      <c r="I38" s="36"/>
      <c r="J38" s="36"/>
      <c r="K38" s="92"/>
      <c r="L38" s="92"/>
      <c r="M38" s="18"/>
      <c r="N38" s="31">
        <f>SUM(N10:N36)</f>
        <v>0</v>
      </c>
    </row>
    <row r="39" ht="9.75" customHeight="1"/>
    <row r="40" spans="2:12" ht="13.5" customHeight="1">
      <c r="B40" s="27" t="s">
        <v>23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2:12" ht="13.5" customHeight="1">
      <c r="B41" s="27" t="s">
        <v>120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2:12" ht="13.5" customHeight="1">
      <c r="B42" s="2" t="s">
        <v>121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2:12" ht="13.5" customHeight="1">
      <c r="B43" s="27" t="s">
        <v>122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2" ht="13.5" customHeight="1">
      <c r="B44" s="27" t="s">
        <v>125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2:12" ht="13.5" customHeight="1">
      <c r="B45" s="32" t="s">
        <v>123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2:12" ht="13.5" customHeight="1">
      <c r="B46" s="2" t="s">
        <v>124</v>
      </c>
      <c r="J46" s="32"/>
      <c r="K46" s="32"/>
      <c r="L46" s="32"/>
    </row>
    <row r="47" spans="2:12" ht="13.5" customHeight="1">
      <c r="B47" s="32" t="s">
        <v>127</v>
      </c>
      <c r="C47" s="32"/>
      <c r="D47" s="32"/>
      <c r="E47" s="32"/>
      <c r="F47" s="32"/>
      <c r="G47" s="32"/>
      <c r="H47" s="32"/>
      <c r="I47" s="32"/>
      <c r="J47" s="27"/>
      <c r="K47" s="27"/>
      <c r="L47" s="27"/>
    </row>
    <row r="48" spans="2:12" ht="13.5" customHeight="1">
      <c r="B48" s="2" t="s">
        <v>126</v>
      </c>
      <c r="I48" s="27"/>
      <c r="J48" s="27"/>
      <c r="K48" s="27"/>
      <c r="L48" s="27"/>
    </row>
    <row r="49" spans="2:12" ht="13.5" customHeight="1">
      <c r="B49" s="27" t="s">
        <v>36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2:12" ht="13.5" customHeight="1">
      <c r="B50" s="27" t="s">
        <v>37</v>
      </c>
      <c r="C50" s="27"/>
      <c r="D50" s="27"/>
      <c r="E50" s="27"/>
      <c r="F50" s="27"/>
      <c r="G50" s="27"/>
      <c r="H50" s="27"/>
      <c r="I50" s="27"/>
      <c r="J50" s="27"/>
      <c r="K50" s="32"/>
      <c r="L50" s="39"/>
    </row>
    <row r="51" spans="2:12" ht="13.5" customHeight="1">
      <c r="B51" s="27" t="s">
        <v>119</v>
      </c>
      <c r="C51" s="27"/>
      <c r="D51" s="27"/>
      <c r="E51" s="27"/>
      <c r="F51" s="27"/>
      <c r="G51" s="27"/>
      <c r="H51" s="27"/>
      <c r="I51" s="27"/>
      <c r="J51" s="27"/>
      <c r="K51" s="32"/>
      <c r="L51" s="11"/>
    </row>
    <row r="52" spans="3:11" ht="13.5" customHeight="1">
      <c r="C52" s="27"/>
      <c r="D52" s="27"/>
      <c r="E52" s="27"/>
      <c r="F52" s="27"/>
      <c r="G52" s="27"/>
      <c r="H52" s="27"/>
      <c r="I52" s="27"/>
      <c r="J52" s="27"/>
      <c r="K52" s="32"/>
    </row>
    <row r="53" spans="2:9" ht="13.5" customHeight="1">
      <c r="B53" s="27"/>
      <c r="C53" s="27"/>
      <c r="D53" s="27"/>
      <c r="E53" s="27"/>
      <c r="F53" s="27"/>
      <c r="G53" s="27"/>
      <c r="H53" s="27"/>
      <c r="I53" s="27"/>
    </row>
    <row r="54" spans="2:12" ht="13.5" customHeight="1">
      <c r="B54" s="27"/>
      <c r="C54" s="27"/>
      <c r="D54" s="27"/>
      <c r="E54" s="27"/>
      <c r="F54" s="27"/>
      <c r="G54" s="27"/>
      <c r="H54" s="27"/>
      <c r="L54" s="11"/>
    </row>
    <row r="55" ht="13.5" customHeight="1"/>
  </sheetData>
  <sheetProtection/>
  <mergeCells count="115">
    <mergeCell ref="M4:N5"/>
    <mergeCell ref="N16:N18"/>
    <mergeCell ref="N14:N15"/>
    <mergeCell ref="N12:N13"/>
    <mergeCell ref="N10:N11"/>
    <mergeCell ref="N7:N8"/>
    <mergeCell ref="M7:M8"/>
    <mergeCell ref="B1:L1"/>
    <mergeCell ref="B3:L3"/>
    <mergeCell ref="B7:B9"/>
    <mergeCell ref="C7:G7"/>
    <mergeCell ref="H7:L7"/>
    <mergeCell ref="I8:J8"/>
    <mergeCell ref="I9:J9"/>
    <mergeCell ref="B12:B13"/>
    <mergeCell ref="C12:C13"/>
    <mergeCell ref="H37:H38"/>
    <mergeCell ref="K37:K38"/>
    <mergeCell ref="B37:B38"/>
    <mergeCell ref="C37:C38"/>
    <mergeCell ref="D37:D38"/>
    <mergeCell ref="E37:E38"/>
    <mergeCell ref="F37:F38"/>
    <mergeCell ref="G37:G38"/>
    <mergeCell ref="H10:H11"/>
    <mergeCell ref="C10:C11"/>
    <mergeCell ref="B10:B11"/>
    <mergeCell ref="D10:D11"/>
    <mergeCell ref="E10:E11"/>
    <mergeCell ref="F10:F11"/>
    <mergeCell ref="G10:G11"/>
    <mergeCell ref="H25:H26"/>
    <mergeCell ref="H19:H21"/>
    <mergeCell ref="E22:E24"/>
    <mergeCell ref="F22:F24"/>
    <mergeCell ref="G22:G24"/>
    <mergeCell ref="H12:H13"/>
    <mergeCell ref="F14:F15"/>
    <mergeCell ref="G14:G15"/>
    <mergeCell ref="G16:G18"/>
    <mergeCell ref="G25:G26"/>
    <mergeCell ref="D12:D13"/>
    <mergeCell ref="E12:E13"/>
    <mergeCell ref="F12:F13"/>
    <mergeCell ref="G12:G13"/>
    <mergeCell ref="H14:H15"/>
    <mergeCell ref="B25:B26"/>
    <mergeCell ref="C25:C26"/>
    <mergeCell ref="D25:D26"/>
    <mergeCell ref="E25:E26"/>
    <mergeCell ref="F25:F26"/>
    <mergeCell ref="B14:B15"/>
    <mergeCell ref="C14:C15"/>
    <mergeCell ref="D14:D15"/>
    <mergeCell ref="E14:E15"/>
    <mergeCell ref="H29:H30"/>
    <mergeCell ref="B27:B28"/>
    <mergeCell ref="C27:C28"/>
    <mergeCell ref="D27:D28"/>
    <mergeCell ref="E27:E28"/>
    <mergeCell ref="F27:F28"/>
    <mergeCell ref="H33:H34"/>
    <mergeCell ref="B31:B32"/>
    <mergeCell ref="C31:C32"/>
    <mergeCell ref="D31:D32"/>
    <mergeCell ref="E31:E32"/>
    <mergeCell ref="F31:F32"/>
    <mergeCell ref="G31:G32"/>
    <mergeCell ref="B33:B34"/>
    <mergeCell ref="C33:C34"/>
    <mergeCell ref="H16:H18"/>
    <mergeCell ref="B19:B21"/>
    <mergeCell ref="H31:H32"/>
    <mergeCell ref="E19:E21"/>
    <mergeCell ref="F19:F21"/>
    <mergeCell ref="G19:G21"/>
    <mergeCell ref="H27:H28"/>
    <mergeCell ref="B29:B30"/>
    <mergeCell ref="C29:C30"/>
    <mergeCell ref="G27:G28"/>
    <mergeCell ref="F35:F36"/>
    <mergeCell ref="G35:G36"/>
    <mergeCell ref="E33:E34"/>
    <mergeCell ref="F33:F34"/>
    <mergeCell ref="G33:G34"/>
    <mergeCell ref="E29:E30"/>
    <mergeCell ref="F29:F30"/>
    <mergeCell ref="G29:G30"/>
    <mergeCell ref="C22:C24"/>
    <mergeCell ref="D22:D24"/>
    <mergeCell ref="B35:B36"/>
    <mergeCell ref="C35:C36"/>
    <mergeCell ref="D35:D36"/>
    <mergeCell ref="E35:E36"/>
    <mergeCell ref="D29:D30"/>
    <mergeCell ref="D33:D34"/>
    <mergeCell ref="C19:C21"/>
    <mergeCell ref="D19:D21"/>
    <mergeCell ref="H35:H36"/>
    <mergeCell ref="B16:B18"/>
    <mergeCell ref="C16:C18"/>
    <mergeCell ref="D16:D18"/>
    <mergeCell ref="E16:E18"/>
    <mergeCell ref="F16:F18"/>
    <mergeCell ref="H22:H24"/>
    <mergeCell ref="B22:B24"/>
    <mergeCell ref="L37:L38"/>
    <mergeCell ref="N33:N34"/>
    <mergeCell ref="N35:N36"/>
    <mergeCell ref="N19:N21"/>
    <mergeCell ref="N22:N24"/>
    <mergeCell ref="N25:N26"/>
    <mergeCell ref="N27:N28"/>
    <mergeCell ref="N29:N30"/>
    <mergeCell ref="N31:N32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65" r:id="rId1"/>
  <headerFooter alignWithMargins="0">
    <oddHeader>&amp;R&amp;"ＭＳ 明朝,標準"様式第５号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78</v>
      </c>
      <c r="K4" s="105" t="s">
        <v>79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132</v>
      </c>
      <c r="D10" s="21"/>
      <c r="E10" s="21"/>
      <c r="F10" s="21"/>
      <c r="G10" s="21">
        <f>C10*D10*E10-F10</f>
        <v>0</v>
      </c>
      <c r="H10" s="7">
        <v>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132</v>
      </c>
      <c r="D11" s="21"/>
      <c r="E11" s="21"/>
      <c r="F11" s="21"/>
      <c r="G11" s="21">
        <f aca="true" t="shared" si="1" ref="G11:G21">C11*D11*E11-F11</f>
        <v>0</v>
      </c>
      <c r="H11" s="8">
        <v>0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132</v>
      </c>
      <c r="D12" s="21"/>
      <c r="E12" s="21"/>
      <c r="F12" s="21"/>
      <c r="G12" s="21">
        <f t="shared" si="1"/>
        <v>0</v>
      </c>
      <c r="H12" s="8">
        <v>0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132</v>
      </c>
      <c r="D13" s="21"/>
      <c r="E13" s="21"/>
      <c r="F13" s="21"/>
      <c r="G13" s="21">
        <f t="shared" si="1"/>
        <v>0</v>
      </c>
      <c r="H13" s="8">
        <v>0</v>
      </c>
      <c r="I13" s="34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132</v>
      </c>
      <c r="D14" s="21"/>
      <c r="E14" s="21"/>
      <c r="F14" s="21"/>
      <c r="G14" s="21">
        <f t="shared" si="1"/>
        <v>0</v>
      </c>
      <c r="H14" s="8">
        <v>0</v>
      </c>
      <c r="I14" s="34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132</v>
      </c>
      <c r="D15" s="21"/>
      <c r="E15" s="21"/>
      <c r="F15" s="21"/>
      <c r="G15" s="21">
        <f t="shared" si="1"/>
        <v>0</v>
      </c>
      <c r="H15" s="8">
        <v>0</v>
      </c>
      <c r="I15" s="34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132</v>
      </c>
      <c r="D16" s="21"/>
      <c r="E16" s="21"/>
      <c r="F16" s="21"/>
      <c r="G16" s="21">
        <f t="shared" si="1"/>
        <v>0</v>
      </c>
      <c r="H16" s="8">
        <v>0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132</v>
      </c>
      <c r="D17" s="21"/>
      <c r="E17" s="21"/>
      <c r="F17" s="21"/>
      <c r="G17" s="21">
        <f t="shared" si="1"/>
        <v>0</v>
      </c>
      <c r="H17" s="8">
        <v>218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132</v>
      </c>
      <c r="D18" s="21"/>
      <c r="E18" s="21"/>
      <c r="F18" s="21"/>
      <c r="G18" s="21">
        <f t="shared" si="1"/>
        <v>0</v>
      </c>
      <c r="H18" s="8">
        <v>7934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132</v>
      </c>
      <c r="D19" s="21"/>
      <c r="E19" s="21"/>
      <c r="F19" s="21"/>
      <c r="G19" s="21">
        <f t="shared" si="1"/>
        <v>0</v>
      </c>
      <c r="H19" s="8">
        <v>6398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132</v>
      </c>
      <c r="D20" s="21"/>
      <c r="E20" s="21"/>
      <c r="F20" s="21"/>
      <c r="G20" s="21">
        <f t="shared" si="1"/>
        <v>0</v>
      </c>
      <c r="H20" s="8">
        <v>6322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132</v>
      </c>
      <c r="D21" s="21"/>
      <c r="E21" s="21"/>
      <c r="F21" s="21"/>
      <c r="G21" s="21">
        <f t="shared" si="1"/>
        <v>0</v>
      </c>
      <c r="H21" s="9">
        <v>2640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23512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80</v>
      </c>
      <c r="K4" s="105" t="s">
        <v>81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25" ht="19.5" customHeight="1">
      <c r="B10" s="3" t="s">
        <v>5</v>
      </c>
      <c r="C10" s="15">
        <v>56</v>
      </c>
      <c r="D10" s="21"/>
      <c r="E10" s="21"/>
      <c r="F10" s="21"/>
      <c r="G10" s="21">
        <f>C10*D10*E10-F10</f>
        <v>0</v>
      </c>
      <c r="H10" s="7">
        <v>0</v>
      </c>
      <c r="I10" s="34"/>
      <c r="J10" s="23"/>
      <c r="K10" s="24"/>
      <c r="L10" s="26">
        <f aca="true" t="shared" si="0" ref="L10:L21">INT(+G10+J10-K10)</f>
        <v>0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</row>
    <row r="11" spans="2:12" ht="19.5" customHeight="1">
      <c r="B11" s="4" t="s">
        <v>6</v>
      </c>
      <c r="C11" s="15">
        <f>C10</f>
        <v>56</v>
      </c>
      <c r="D11" s="21"/>
      <c r="E11" s="21"/>
      <c r="F11" s="21"/>
      <c r="G11" s="21">
        <f aca="true" t="shared" si="1" ref="G11:G21">C11*D11*E11-F11</f>
        <v>0</v>
      </c>
      <c r="H11" s="8">
        <v>0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56</v>
      </c>
      <c r="D12" s="21"/>
      <c r="E12" s="21"/>
      <c r="F12" s="21"/>
      <c r="G12" s="21">
        <f t="shared" si="1"/>
        <v>0</v>
      </c>
      <c r="H12" s="8">
        <v>0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56</v>
      </c>
      <c r="D13" s="21"/>
      <c r="E13" s="21"/>
      <c r="F13" s="21"/>
      <c r="G13" s="21">
        <f t="shared" si="1"/>
        <v>0</v>
      </c>
      <c r="H13" s="8">
        <v>0</v>
      </c>
      <c r="I13" s="34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56</v>
      </c>
      <c r="D14" s="21"/>
      <c r="E14" s="21"/>
      <c r="F14" s="21"/>
      <c r="G14" s="21">
        <f t="shared" si="1"/>
        <v>0</v>
      </c>
      <c r="H14" s="8">
        <v>0</v>
      </c>
      <c r="I14" s="34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56</v>
      </c>
      <c r="D15" s="21"/>
      <c r="E15" s="21"/>
      <c r="F15" s="21"/>
      <c r="G15" s="21">
        <f t="shared" si="1"/>
        <v>0</v>
      </c>
      <c r="H15" s="8">
        <v>0</v>
      </c>
      <c r="I15" s="34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56</v>
      </c>
      <c r="D16" s="21"/>
      <c r="E16" s="21"/>
      <c r="F16" s="21"/>
      <c r="G16" s="21">
        <f t="shared" si="1"/>
        <v>0</v>
      </c>
      <c r="H16" s="8">
        <v>0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56</v>
      </c>
      <c r="D17" s="21"/>
      <c r="E17" s="21"/>
      <c r="F17" s="21"/>
      <c r="G17" s="21">
        <f t="shared" si="1"/>
        <v>0</v>
      </c>
      <c r="H17" s="8">
        <v>135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56</v>
      </c>
      <c r="D18" s="21"/>
      <c r="E18" s="21"/>
      <c r="F18" s="21"/>
      <c r="G18" s="21">
        <f t="shared" si="1"/>
        <v>0</v>
      </c>
      <c r="H18" s="8">
        <v>3523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56</v>
      </c>
      <c r="D19" s="21"/>
      <c r="E19" s="21"/>
      <c r="F19" s="21"/>
      <c r="G19" s="21">
        <f t="shared" si="1"/>
        <v>0</v>
      </c>
      <c r="H19" s="8">
        <v>2988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56</v>
      </c>
      <c r="D20" s="21"/>
      <c r="E20" s="21"/>
      <c r="F20" s="21"/>
      <c r="G20" s="21">
        <f t="shared" si="1"/>
        <v>0</v>
      </c>
      <c r="H20" s="8">
        <v>2878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56</v>
      </c>
      <c r="D21" s="21"/>
      <c r="E21" s="21"/>
      <c r="F21" s="21"/>
      <c r="G21" s="21">
        <f t="shared" si="1"/>
        <v>0</v>
      </c>
      <c r="H21" s="9">
        <v>1210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10734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32"/>
      <c r="L32" s="39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82</v>
      </c>
      <c r="K4" s="105" t="s">
        <v>83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60</v>
      </c>
      <c r="D10" s="21"/>
      <c r="E10" s="21"/>
      <c r="F10" s="21"/>
      <c r="G10" s="21">
        <f>C10*D10*E10-F10</f>
        <v>0</v>
      </c>
      <c r="H10" s="7">
        <v>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60</v>
      </c>
      <c r="D11" s="21"/>
      <c r="E11" s="21"/>
      <c r="F11" s="21"/>
      <c r="G11" s="21">
        <f aca="true" t="shared" si="1" ref="G11:G21">C11*D11*E11-F11</f>
        <v>0</v>
      </c>
      <c r="H11" s="8">
        <v>0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60</v>
      </c>
      <c r="D12" s="21"/>
      <c r="E12" s="21"/>
      <c r="F12" s="21"/>
      <c r="G12" s="21">
        <f t="shared" si="1"/>
        <v>0</v>
      </c>
      <c r="H12" s="8">
        <v>0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60</v>
      </c>
      <c r="D13" s="21"/>
      <c r="E13" s="21"/>
      <c r="F13" s="21"/>
      <c r="G13" s="21">
        <f t="shared" si="1"/>
        <v>0</v>
      </c>
      <c r="H13" s="8">
        <v>0</v>
      </c>
      <c r="I13" s="34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60</v>
      </c>
      <c r="D14" s="21"/>
      <c r="E14" s="21"/>
      <c r="F14" s="21"/>
      <c r="G14" s="21">
        <f t="shared" si="1"/>
        <v>0</v>
      </c>
      <c r="H14" s="8">
        <v>0</v>
      </c>
      <c r="I14" s="34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60</v>
      </c>
      <c r="D15" s="21"/>
      <c r="E15" s="21"/>
      <c r="F15" s="21"/>
      <c r="G15" s="21">
        <f t="shared" si="1"/>
        <v>0</v>
      </c>
      <c r="H15" s="8">
        <v>0</v>
      </c>
      <c r="I15" s="34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60</v>
      </c>
      <c r="D16" s="21"/>
      <c r="E16" s="21"/>
      <c r="F16" s="21"/>
      <c r="G16" s="21">
        <f t="shared" si="1"/>
        <v>0</v>
      </c>
      <c r="H16" s="8">
        <v>0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60</v>
      </c>
      <c r="D17" s="21"/>
      <c r="E17" s="21"/>
      <c r="F17" s="21"/>
      <c r="G17" s="21">
        <f t="shared" si="1"/>
        <v>0</v>
      </c>
      <c r="H17" s="8">
        <v>123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60</v>
      </c>
      <c r="D18" s="21"/>
      <c r="E18" s="21"/>
      <c r="F18" s="21"/>
      <c r="G18" s="21">
        <f t="shared" si="1"/>
        <v>0</v>
      </c>
      <c r="H18" s="8">
        <v>4152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60</v>
      </c>
      <c r="D19" s="21"/>
      <c r="E19" s="21"/>
      <c r="F19" s="21"/>
      <c r="G19" s="21">
        <f t="shared" si="1"/>
        <v>0</v>
      </c>
      <c r="H19" s="8">
        <v>3528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60</v>
      </c>
      <c r="D20" s="21"/>
      <c r="E20" s="21"/>
      <c r="F20" s="21"/>
      <c r="G20" s="21">
        <f t="shared" si="1"/>
        <v>0</v>
      </c>
      <c r="H20" s="8">
        <v>3389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60</v>
      </c>
      <c r="D21" s="21"/>
      <c r="E21" s="21"/>
      <c r="F21" s="21"/>
      <c r="G21" s="21">
        <f t="shared" si="1"/>
        <v>0</v>
      </c>
      <c r="H21" s="9">
        <v>1462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12654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0">
      <selection activeCell="E20" sqref="E20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41</v>
      </c>
      <c r="K4" s="105" t="s">
        <v>42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39</v>
      </c>
      <c r="D10" s="21"/>
      <c r="E10" s="21"/>
      <c r="F10" s="21"/>
      <c r="G10" s="21">
        <f>C10*D10*E10-F10</f>
        <v>0</v>
      </c>
      <c r="H10" s="7">
        <v>5196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39</v>
      </c>
      <c r="D11" s="21"/>
      <c r="E11" s="21"/>
      <c r="F11" s="21"/>
      <c r="G11" s="21">
        <f aca="true" t="shared" si="1" ref="G11:G21">C11*D11*E11-F11</f>
        <v>0</v>
      </c>
      <c r="H11" s="8">
        <v>5016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39</v>
      </c>
      <c r="D12" s="21"/>
      <c r="E12" s="21"/>
      <c r="F12" s="21"/>
      <c r="G12" s="21">
        <f t="shared" si="1"/>
        <v>0</v>
      </c>
      <c r="H12" s="8">
        <v>5779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39</v>
      </c>
      <c r="D13" s="21"/>
      <c r="E13" s="21"/>
      <c r="F13" s="21"/>
      <c r="G13" s="21">
        <f t="shared" si="1"/>
        <v>0</v>
      </c>
      <c r="H13" s="8">
        <v>6480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39</v>
      </c>
      <c r="D14" s="21"/>
      <c r="E14" s="21"/>
      <c r="F14" s="21"/>
      <c r="G14" s="21">
        <f t="shared" si="1"/>
        <v>0</v>
      </c>
      <c r="H14" s="8">
        <v>8207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39</v>
      </c>
      <c r="D15" s="21"/>
      <c r="E15" s="21"/>
      <c r="F15" s="21"/>
      <c r="G15" s="21">
        <f t="shared" si="1"/>
        <v>0</v>
      </c>
      <c r="H15" s="8">
        <v>5606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39</v>
      </c>
      <c r="D16" s="21"/>
      <c r="E16" s="21"/>
      <c r="F16" s="21"/>
      <c r="G16" s="21">
        <f t="shared" si="1"/>
        <v>0</v>
      </c>
      <c r="H16" s="8">
        <v>5286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39</v>
      </c>
      <c r="D17" s="21"/>
      <c r="E17" s="21"/>
      <c r="F17" s="21"/>
      <c r="G17" s="21">
        <f t="shared" si="1"/>
        <v>0</v>
      </c>
      <c r="H17" s="8">
        <v>5621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39</v>
      </c>
      <c r="D18" s="21"/>
      <c r="E18" s="21"/>
      <c r="F18" s="21"/>
      <c r="G18" s="21">
        <f t="shared" si="1"/>
        <v>0</v>
      </c>
      <c r="H18" s="8">
        <v>5978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39</v>
      </c>
      <c r="D19" s="21"/>
      <c r="E19" s="21"/>
      <c r="F19" s="21"/>
      <c r="G19" s="21">
        <f t="shared" si="1"/>
        <v>0</v>
      </c>
      <c r="H19" s="8">
        <v>5892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39</v>
      </c>
      <c r="D20" s="21"/>
      <c r="E20" s="21"/>
      <c r="F20" s="21"/>
      <c r="G20" s="21">
        <f t="shared" si="1"/>
        <v>0</v>
      </c>
      <c r="H20" s="8">
        <v>6391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39</v>
      </c>
      <c r="D21" s="21"/>
      <c r="E21" s="21"/>
      <c r="F21" s="21"/>
      <c r="G21" s="21">
        <f t="shared" si="1"/>
        <v>0</v>
      </c>
      <c r="H21" s="9">
        <v>6108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71560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3:9" ht="13.5" customHeight="1"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  <mergeCell ref="B1:L1"/>
    <mergeCell ref="B3:L3"/>
    <mergeCell ref="B7:B9"/>
    <mergeCell ref="C7:G7"/>
    <mergeCell ref="H7:J7"/>
    <mergeCell ref="K7:K8"/>
    <mergeCell ref="L7:L8"/>
    <mergeCell ref="K4:L5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84</v>
      </c>
      <c r="K4" s="105" t="s">
        <v>85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25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2:12" ht="19.5" customHeight="1">
      <c r="B10" s="3" t="s">
        <v>5</v>
      </c>
      <c r="C10" s="15">
        <v>53</v>
      </c>
      <c r="D10" s="21"/>
      <c r="E10" s="21"/>
      <c r="F10" s="21"/>
      <c r="G10" s="21">
        <f>C10*D10*E10-F10</f>
        <v>0</v>
      </c>
      <c r="H10" s="7">
        <v>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53</v>
      </c>
      <c r="D11" s="21"/>
      <c r="E11" s="21"/>
      <c r="F11" s="21"/>
      <c r="G11" s="21">
        <f aca="true" t="shared" si="1" ref="G11:G21">C11*D11*E11-F11</f>
        <v>0</v>
      </c>
      <c r="H11" s="8">
        <v>0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53</v>
      </c>
      <c r="D12" s="21"/>
      <c r="E12" s="21"/>
      <c r="F12" s="21"/>
      <c r="G12" s="21">
        <f t="shared" si="1"/>
        <v>0</v>
      </c>
      <c r="H12" s="8">
        <v>0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53</v>
      </c>
      <c r="D13" s="21"/>
      <c r="E13" s="21"/>
      <c r="F13" s="21"/>
      <c r="G13" s="21">
        <f t="shared" si="1"/>
        <v>0</v>
      </c>
      <c r="H13" s="8">
        <v>0</v>
      </c>
      <c r="I13" s="34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53</v>
      </c>
      <c r="D14" s="21"/>
      <c r="E14" s="21"/>
      <c r="F14" s="21"/>
      <c r="G14" s="21">
        <f t="shared" si="1"/>
        <v>0</v>
      </c>
      <c r="H14" s="8">
        <v>0</v>
      </c>
      <c r="I14" s="34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53</v>
      </c>
      <c r="D15" s="21"/>
      <c r="E15" s="21"/>
      <c r="F15" s="21"/>
      <c r="G15" s="21">
        <f t="shared" si="1"/>
        <v>0</v>
      </c>
      <c r="H15" s="8">
        <v>0</v>
      </c>
      <c r="I15" s="34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53</v>
      </c>
      <c r="D16" s="21"/>
      <c r="E16" s="21"/>
      <c r="F16" s="21"/>
      <c r="G16" s="21">
        <f t="shared" si="1"/>
        <v>0</v>
      </c>
      <c r="H16" s="8">
        <v>0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53</v>
      </c>
      <c r="D17" s="21"/>
      <c r="E17" s="21"/>
      <c r="F17" s="21"/>
      <c r="G17" s="21">
        <f t="shared" si="1"/>
        <v>0</v>
      </c>
      <c r="H17" s="8">
        <v>25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53</v>
      </c>
      <c r="D18" s="21"/>
      <c r="E18" s="21"/>
      <c r="F18" s="21"/>
      <c r="G18" s="21">
        <f t="shared" si="1"/>
        <v>0</v>
      </c>
      <c r="H18" s="8">
        <v>8525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53</v>
      </c>
      <c r="D19" s="21"/>
      <c r="E19" s="21"/>
      <c r="F19" s="21"/>
      <c r="G19" s="21">
        <f t="shared" si="1"/>
        <v>0</v>
      </c>
      <c r="H19" s="8">
        <v>9677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53</v>
      </c>
      <c r="D20" s="21"/>
      <c r="E20" s="21"/>
      <c r="F20" s="21"/>
      <c r="G20" s="21">
        <f t="shared" si="1"/>
        <v>0</v>
      </c>
      <c r="H20" s="8">
        <v>3334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53</v>
      </c>
      <c r="D21" s="21"/>
      <c r="E21" s="21"/>
      <c r="F21" s="21"/>
      <c r="G21" s="21">
        <f t="shared" si="1"/>
        <v>0</v>
      </c>
      <c r="H21" s="9">
        <v>25711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47272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86</v>
      </c>
      <c r="K4" s="105" t="s">
        <v>87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71</v>
      </c>
      <c r="D10" s="21"/>
      <c r="E10" s="21"/>
      <c r="F10" s="21"/>
      <c r="G10" s="21">
        <f>C10*D10*E10-F10</f>
        <v>0</v>
      </c>
      <c r="H10" s="7">
        <v>8854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71</v>
      </c>
      <c r="D11" s="21"/>
      <c r="E11" s="21"/>
      <c r="F11" s="21"/>
      <c r="G11" s="21">
        <f aca="true" t="shared" si="1" ref="G11:G21">C11*D11*E11-F11</f>
        <v>0</v>
      </c>
      <c r="H11" s="8">
        <v>8260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71</v>
      </c>
      <c r="D12" s="21"/>
      <c r="E12" s="21"/>
      <c r="F12" s="21"/>
      <c r="G12" s="21">
        <f t="shared" si="1"/>
        <v>0</v>
      </c>
      <c r="H12" s="8">
        <v>8648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71</v>
      </c>
      <c r="D13" s="21"/>
      <c r="E13" s="21"/>
      <c r="F13" s="21"/>
      <c r="G13" s="21">
        <f t="shared" si="1"/>
        <v>0</v>
      </c>
      <c r="H13" s="8">
        <v>12177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71</v>
      </c>
      <c r="D14" s="21"/>
      <c r="E14" s="21"/>
      <c r="F14" s="21"/>
      <c r="G14" s="21">
        <f t="shared" si="1"/>
        <v>0</v>
      </c>
      <c r="H14" s="8">
        <v>12544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71</v>
      </c>
      <c r="D15" s="21"/>
      <c r="E15" s="21"/>
      <c r="F15" s="21"/>
      <c r="G15" s="21">
        <f t="shared" si="1"/>
        <v>0</v>
      </c>
      <c r="H15" s="8">
        <v>8192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71</v>
      </c>
      <c r="D16" s="21"/>
      <c r="E16" s="21"/>
      <c r="F16" s="21"/>
      <c r="G16" s="21">
        <f t="shared" si="1"/>
        <v>0</v>
      </c>
      <c r="H16" s="8">
        <v>9405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71</v>
      </c>
      <c r="D17" s="21"/>
      <c r="E17" s="21"/>
      <c r="F17" s="21"/>
      <c r="G17" s="21">
        <f t="shared" si="1"/>
        <v>0</v>
      </c>
      <c r="H17" s="8">
        <v>9929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71</v>
      </c>
      <c r="D18" s="21"/>
      <c r="E18" s="21"/>
      <c r="F18" s="21"/>
      <c r="G18" s="21">
        <f t="shared" si="1"/>
        <v>0</v>
      </c>
      <c r="H18" s="8">
        <v>12761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71</v>
      </c>
      <c r="D19" s="21"/>
      <c r="E19" s="21"/>
      <c r="F19" s="21"/>
      <c r="G19" s="21">
        <f t="shared" si="1"/>
        <v>0</v>
      </c>
      <c r="H19" s="8">
        <v>12818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71</v>
      </c>
      <c r="D20" s="21"/>
      <c r="E20" s="21"/>
      <c r="F20" s="21"/>
      <c r="G20" s="21">
        <f t="shared" si="1"/>
        <v>0</v>
      </c>
      <c r="H20" s="8">
        <v>12782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71</v>
      </c>
      <c r="D21" s="21"/>
      <c r="E21" s="21"/>
      <c r="F21" s="21"/>
      <c r="G21" s="21">
        <f t="shared" si="1"/>
        <v>0</v>
      </c>
      <c r="H21" s="9">
        <v>13558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129928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88</v>
      </c>
      <c r="K4" s="105" t="s">
        <v>89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235</v>
      </c>
      <c r="D10" s="21"/>
      <c r="E10" s="21"/>
      <c r="F10" s="21"/>
      <c r="G10" s="21">
        <f>C10*D10*E10-F10</f>
        <v>0</v>
      </c>
      <c r="H10" s="7">
        <v>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235</v>
      </c>
      <c r="D11" s="21"/>
      <c r="E11" s="21"/>
      <c r="F11" s="21"/>
      <c r="G11" s="21">
        <f aca="true" t="shared" si="1" ref="G11:G21">C11*D11*E11-F11</f>
        <v>0</v>
      </c>
      <c r="H11" s="8">
        <v>0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235</v>
      </c>
      <c r="D12" s="21"/>
      <c r="E12" s="21"/>
      <c r="F12" s="21"/>
      <c r="G12" s="21">
        <f t="shared" si="1"/>
        <v>0</v>
      </c>
      <c r="H12" s="8">
        <v>0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235</v>
      </c>
      <c r="D13" s="21"/>
      <c r="E13" s="21"/>
      <c r="F13" s="21"/>
      <c r="G13" s="21">
        <f t="shared" si="1"/>
        <v>0</v>
      </c>
      <c r="H13" s="8">
        <v>0</v>
      </c>
      <c r="I13" s="34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235</v>
      </c>
      <c r="D14" s="21"/>
      <c r="E14" s="21"/>
      <c r="F14" s="21"/>
      <c r="G14" s="21">
        <f t="shared" si="1"/>
        <v>0</v>
      </c>
      <c r="H14" s="8">
        <v>0</v>
      </c>
      <c r="I14" s="34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235</v>
      </c>
      <c r="D15" s="21"/>
      <c r="E15" s="21"/>
      <c r="F15" s="21"/>
      <c r="G15" s="21">
        <f t="shared" si="1"/>
        <v>0</v>
      </c>
      <c r="H15" s="8">
        <v>0</v>
      </c>
      <c r="I15" s="34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235</v>
      </c>
      <c r="D16" s="21"/>
      <c r="E16" s="21"/>
      <c r="F16" s="21"/>
      <c r="G16" s="21">
        <f t="shared" si="1"/>
        <v>0</v>
      </c>
      <c r="H16" s="8">
        <v>759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235</v>
      </c>
      <c r="D17" s="21"/>
      <c r="E17" s="21"/>
      <c r="F17" s="21"/>
      <c r="G17" s="21">
        <f t="shared" si="1"/>
        <v>0</v>
      </c>
      <c r="H17" s="8">
        <v>1931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235</v>
      </c>
      <c r="D18" s="21"/>
      <c r="E18" s="21"/>
      <c r="F18" s="21"/>
      <c r="G18" s="21">
        <f t="shared" si="1"/>
        <v>0</v>
      </c>
      <c r="H18" s="8">
        <v>14719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235</v>
      </c>
      <c r="D19" s="21"/>
      <c r="E19" s="21"/>
      <c r="F19" s="21"/>
      <c r="G19" s="21">
        <f t="shared" si="1"/>
        <v>0</v>
      </c>
      <c r="H19" s="8">
        <v>22930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235</v>
      </c>
      <c r="D20" s="21"/>
      <c r="E20" s="21"/>
      <c r="F20" s="21"/>
      <c r="G20" s="21">
        <f t="shared" si="1"/>
        <v>0</v>
      </c>
      <c r="H20" s="8">
        <v>15367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235</v>
      </c>
      <c r="D21" s="21"/>
      <c r="E21" s="21"/>
      <c r="F21" s="21"/>
      <c r="G21" s="21">
        <f t="shared" si="1"/>
        <v>0</v>
      </c>
      <c r="H21" s="9">
        <v>6439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62145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90</v>
      </c>
      <c r="K4" s="105" t="s">
        <v>91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188</v>
      </c>
      <c r="D10" s="21"/>
      <c r="E10" s="21"/>
      <c r="F10" s="21"/>
      <c r="G10" s="21">
        <f>C10*D10*E10-F10</f>
        <v>0</v>
      </c>
      <c r="H10" s="7">
        <v>15600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188</v>
      </c>
      <c r="D11" s="21"/>
      <c r="E11" s="21"/>
      <c r="F11" s="21"/>
      <c r="G11" s="21">
        <f aca="true" t="shared" si="1" ref="G11:G21">C11*D11*E11-F11</f>
        <v>0</v>
      </c>
      <c r="H11" s="8">
        <v>17232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188</v>
      </c>
      <c r="D12" s="21"/>
      <c r="E12" s="21"/>
      <c r="F12" s="21"/>
      <c r="G12" s="21">
        <f t="shared" si="1"/>
        <v>0</v>
      </c>
      <c r="H12" s="8">
        <v>20826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188</v>
      </c>
      <c r="D13" s="21"/>
      <c r="E13" s="21"/>
      <c r="F13" s="21"/>
      <c r="G13" s="21">
        <f t="shared" si="1"/>
        <v>0</v>
      </c>
      <c r="H13" s="8">
        <v>31856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188</v>
      </c>
      <c r="D14" s="21"/>
      <c r="E14" s="21"/>
      <c r="F14" s="21"/>
      <c r="G14" s="21">
        <f t="shared" si="1"/>
        <v>0</v>
      </c>
      <c r="H14" s="8">
        <v>38273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188</v>
      </c>
      <c r="D15" s="21"/>
      <c r="E15" s="21"/>
      <c r="F15" s="21"/>
      <c r="G15" s="21">
        <f t="shared" si="1"/>
        <v>0</v>
      </c>
      <c r="H15" s="8">
        <v>26884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188</v>
      </c>
      <c r="D16" s="21"/>
      <c r="E16" s="21"/>
      <c r="F16" s="21"/>
      <c r="G16" s="21">
        <f t="shared" si="1"/>
        <v>0</v>
      </c>
      <c r="H16" s="8">
        <v>18508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188</v>
      </c>
      <c r="D17" s="21"/>
      <c r="E17" s="21"/>
      <c r="F17" s="21"/>
      <c r="G17" s="21">
        <f t="shared" si="1"/>
        <v>0</v>
      </c>
      <c r="H17" s="8">
        <v>17935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188</v>
      </c>
      <c r="D18" s="21"/>
      <c r="E18" s="21"/>
      <c r="F18" s="21"/>
      <c r="G18" s="21">
        <f t="shared" si="1"/>
        <v>0</v>
      </c>
      <c r="H18" s="8">
        <v>23094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188</v>
      </c>
      <c r="D19" s="21"/>
      <c r="E19" s="21"/>
      <c r="F19" s="21"/>
      <c r="G19" s="21">
        <f t="shared" si="1"/>
        <v>0</v>
      </c>
      <c r="H19" s="8">
        <v>23862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188</v>
      </c>
      <c r="D20" s="21"/>
      <c r="E20" s="21"/>
      <c r="F20" s="21"/>
      <c r="G20" s="21">
        <f t="shared" si="1"/>
        <v>0</v>
      </c>
      <c r="H20" s="8">
        <v>21468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188</v>
      </c>
      <c r="D21" s="21"/>
      <c r="E21" s="21"/>
      <c r="F21" s="21"/>
      <c r="G21" s="21">
        <f t="shared" si="1"/>
        <v>0</v>
      </c>
      <c r="H21" s="9">
        <v>21462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277000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92</v>
      </c>
      <c r="K4" s="105" t="s">
        <v>93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32</v>
      </c>
      <c r="D10" s="21"/>
      <c r="E10" s="21"/>
      <c r="F10" s="21"/>
      <c r="G10" s="21">
        <f>C10*D10*E10-F10</f>
        <v>0</v>
      </c>
      <c r="H10" s="7">
        <v>4490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32</v>
      </c>
      <c r="D11" s="21"/>
      <c r="E11" s="21"/>
      <c r="F11" s="21"/>
      <c r="G11" s="21">
        <f aca="true" t="shared" si="1" ref="G11:G21">C11*D11*E11-F11</f>
        <v>0</v>
      </c>
      <c r="H11" s="8">
        <v>5050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32</v>
      </c>
      <c r="D12" s="21"/>
      <c r="E12" s="21"/>
      <c r="F12" s="21"/>
      <c r="G12" s="21">
        <f t="shared" si="1"/>
        <v>0</v>
      </c>
      <c r="H12" s="8">
        <v>4890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32</v>
      </c>
      <c r="D13" s="21"/>
      <c r="E13" s="21"/>
      <c r="F13" s="21"/>
      <c r="G13" s="21">
        <f t="shared" si="1"/>
        <v>0</v>
      </c>
      <c r="H13" s="8">
        <v>6300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32</v>
      </c>
      <c r="D14" s="21"/>
      <c r="E14" s="21"/>
      <c r="F14" s="21"/>
      <c r="G14" s="21">
        <f t="shared" si="1"/>
        <v>0</v>
      </c>
      <c r="H14" s="8">
        <v>7550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32</v>
      </c>
      <c r="D15" s="21"/>
      <c r="E15" s="21"/>
      <c r="F15" s="21"/>
      <c r="G15" s="21">
        <f t="shared" si="1"/>
        <v>0</v>
      </c>
      <c r="H15" s="8">
        <v>6100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32</v>
      </c>
      <c r="D16" s="21"/>
      <c r="E16" s="21"/>
      <c r="F16" s="21"/>
      <c r="G16" s="21">
        <f t="shared" si="1"/>
        <v>0</v>
      </c>
      <c r="H16" s="8">
        <v>4358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32</v>
      </c>
      <c r="D17" s="21"/>
      <c r="E17" s="21"/>
      <c r="F17" s="21"/>
      <c r="G17" s="21">
        <f t="shared" si="1"/>
        <v>0</v>
      </c>
      <c r="H17" s="8">
        <v>5309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32</v>
      </c>
      <c r="D18" s="21"/>
      <c r="E18" s="21"/>
      <c r="F18" s="21"/>
      <c r="G18" s="21">
        <f t="shared" si="1"/>
        <v>0</v>
      </c>
      <c r="H18" s="8">
        <v>4640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32</v>
      </c>
      <c r="D19" s="21"/>
      <c r="E19" s="21"/>
      <c r="F19" s="21"/>
      <c r="G19" s="21">
        <f t="shared" si="1"/>
        <v>0</v>
      </c>
      <c r="H19" s="8">
        <v>4640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32</v>
      </c>
      <c r="D20" s="21"/>
      <c r="E20" s="21"/>
      <c r="F20" s="21"/>
      <c r="G20" s="21">
        <f t="shared" si="1"/>
        <v>0</v>
      </c>
      <c r="H20" s="8">
        <v>3820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32</v>
      </c>
      <c r="D21" s="21"/>
      <c r="E21" s="21"/>
      <c r="F21" s="21"/>
      <c r="G21" s="21">
        <f t="shared" si="1"/>
        <v>0</v>
      </c>
      <c r="H21" s="9">
        <v>4640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61787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32"/>
      <c r="L32" s="39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94</v>
      </c>
      <c r="K4" s="105" t="s">
        <v>95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29</v>
      </c>
      <c r="D10" s="21"/>
      <c r="E10" s="21"/>
      <c r="F10" s="21"/>
      <c r="G10" s="21">
        <f>C10*D10*E10-F10</f>
        <v>0</v>
      </c>
      <c r="H10" s="7">
        <v>604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29</v>
      </c>
      <c r="D11" s="21"/>
      <c r="E11" s="21"/>
      <c r="F11" s="21"/>
      <c r="G11" s="21">
        <f aca="true" t="shared" si="1" ref="G11:G21">C11*D11*E11-F11</f>
        <v>0</v>
      </c>
      <c r="H11" s="8">
        <v>550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29</v>
      </c>
      <c r="D12" s="21"/>
      <c r="E12" s="21"/>
      <c r="F12" s="21"/>
      <c r="G12" s="21">
        <f t="shared" si="1"/>
        <v>0</v>
      </c>
      <c r="H12" s="8">
        <v>934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29</v>
      </c>
      <c r="D13" s="21"/>
      <c r="E13" s="21"/>
      <c r="F13" s="21"/>
      <c r="G13" s="21">
        <f t="shared" si="1"/>
        <v>0</v>
      </c>
      <c r="H13" s="8">
        <v>1134</v>
      </c>
      <c r="I13" s="34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29</v>
      </c>
      <c r="D14" s="21"/>
      <c r="E14" s="21"/>
      <c r="F14" s="21"/>
      <c r="G14" s="21">
        <f t="shared" si="1"/>
        <v>0</v>
      </c>
      <c r="H14" s="8">
        <v>66</v>
      </c>
      <c r="I14" s="34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29</v>
      </c>
      <c r="D15" s="21"/>
      <c r="E15" s="21"/>
      <c r="F15" s="21"/>
      <c r="G15" s="21">
        <f t="shared" si="1"/>
        <v>0</v>
      </c>
      <c r="H15" s="8">
        <v>810</v>
      </c>
      <c r="I15" s="34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29</v>
      </c>
      <c r="D16" s="21"/>
      <c r="E16" s="21"/>
      <c r="F16" s="21"/>
      <c r="G16" s="21">
        <f t="shared" si="1"/>
        <v>0</v>
      </c>
      <c r="H16" s="8">
        <v>78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29</v>
      </c>
      <c r="D17" s="21"/>
      <c r="E17" s="21"/>
      <c r="F17" s="21"/>
      <c r="G17" s="21">
        <f t="shared" si="1"/>
        <v>0</v>
      </c>
      <c r="H17" s="8">
        <v>324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29</v>
      </c>
      <c r="D18" s="21"/>
      <c r="E18" s="21"/>
      <c r="F18" s="21"/>
      <c r="G18" s="21">
        <f t="shared" si="1"/>
        <v>0</v>
      </c>
      <c r="H18" s="8">
        <v>6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29</v>
      </c>
      <c r="D19" s="21"/>
      <c r="E19" s="21"/>
      <c r="F19" s="21"/>
      <c r="G19" s="21">
        <f t="shared" si="1"/>
        <v>0</v>
      </c>
      <c r="H19" s="8">
        <v>1876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29</v>
      </c>
      <c r="D20" s="21"/>
      <c r="E20" s="21"/>
      <c r="F20" s="21"/>
      <c r="G20" s="21">
        <f t="shared" si="1"/>
        <v>0</v>
      </c>
      <c r="H20" s="8">
        <v>554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29</v>
      </c>
      <c r="D21" s="21"/>
      <c r="E21" s="21"/>
      <c r="F21" s="21"/>
      <c r="G21" s="21">
        <f t="shared" si="1"/>
        <v>0</v>
      </c>
      <c r="H21" s="9">
        <v>617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7553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96</v>
      </c>
      <c r="K4" s="105" t="s">
        <v>97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24" ht="19.5" customHeight="1">
      <c r="B10" s="3" t="s">
        <v>5</v>
      </c>
      <c r="C10" s="15">
        <v>83</v>
      </c>
      <c r="D10" s="21"/>
      <c r="E10" s="21"/>
      <c r="F10" s="21"/>
      <c r="G10" s="21">
        <f>C10*D10*E10-F10</f>
        <v>0</v>
      </c>
      <c r="H10" s="7">
        <v>0</v>
      </c>
      <c r="I10" s="34"/>
      <c r="J10" s="23"/>
      <c r="K10" s="24"/>
      <c r="L10" s="26">
        <f aca="true" t="shared" si="0" ref="L10:L21">INT(+G10+J10-K10)</f>
        <v>0</v>
      </c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2:12" ht="19.5" customHeight="1">
      <c r="B11" s="4" t="s">
        <v>6</v>
      </c>
      <c r="C11" s="15">
        <f>C10</f>
        <v>83</v>
      </c>
      <c r="D11" s="21"/>
      <c r="E11" s="21"/>
      <c r="F11" s="21"/>
      <c r="G11" s="21">
        <f aca="true" t="shared" si="1" ref="G11:G21">C11*D11*E11-F11</f>
        <v>0</v>
      </c>
      <c r="H11" s="8">
        <v>0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83</v>
      </c>
      <c r="D12" s="21"/>
      <c r="E12" s="21"/>
      <c r="F12" s="21"/>
      <c r="G12" s="21">
        <f t="shared" si="1"/>
        <v>0</v>
      </c>
      <c r="H12" s="8">
        <v>0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83</v>
      </c>
      <c r="D13" s="21"/>
      <c r="E13" s="21"/>
      <c r="F13" s="21"/>
      <c r="G13" s="21">
        <f t="shared" si="1"/>
        <v>0</v>
      </c>
      <c r="H13" s="8">
        <v>0</v>
      </c>
      <c r="I13" s="34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83</v>
      </c>
      <c r="D14" s="21"/>
      <c r="E14" s="21"/>
      <c r="F14" s="21"/>
      <c r="G14" s="21">
        <f t="shared" si="1"/>
        <v>0</v>
      </c>
      <c r="H14" s="8">
        <v>0</v>
      </c>
      <c r="I14" s="34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83</v>
      </c>
      <c r="D15" s="21"/>
      <c r="E15" s="21"/>
      <c r="F15" s="21"/>
      <c r="G15" s="21">
        <f t="shared" si="1"/>
        <v>0</v>
      </c>
      <c r="H15" s="8">
        <v>0</v>
      </c>
      <c r="I15" s="34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83</v>
      </c>
      <c r="D16" s="21"/>
      <c r="E16" s="21"/>
      <c r="F16" s="21"/>
      <c r="G16" s="21">
        <f t="shared" si="1"/>
        <v>0</v>
      </c>
      <c r="H16" s="8">
        <v>0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83</v>
      </c>
      <c r="D17" s="21"/>
      <c r="E17" s="21"/>
      <c r="F17" s="21"/>
      <c r="G17" s="21">
        <f t="shared" si="1"/>
        <v>0</v>
      </c>
      <c r="H17" s="8">
        <v>197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83</v>
      </c>
      <c r="D18" s="21"/>
      <c r="E18" s="21"/>
      <c r="F18" s="21"/>
      <c r="G18" s="21">
        <f t="shared" si="1"/>
        <v>0</v>
      </c>
      <c r="H18" s="8">
        <v>8009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83</v>
      </c>
      <c r="D19" s="21"/>
      <c r="E19" s="21"/>
      <c r="F19" s="21"/>
      <c r="G19" s="21">
        <f t="shared" si="1"/>
        <v>0</v>
      </c>
      <c r="H19" s="8">
        <v>6386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83</v>
      </c>
      <c r="D20" s="21"/>
      <c r="E20" s="21"/>
      <c r="F20" s="21"/>
      <c r="G20" s="21">
        <f t="shared" si="1"/>
        <v>0</v>
      </c>
      <c r="H20" s="8">
        <v>5383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83</v>
      </c>
      <c r="D21" s="21"/>
      <c r="E21" s="21"/>
      <c r="F21" s="21"/>
      <c r="G21" s="21">
        <f t="shared" si="1"/>
        <v>0</v>
      </c>
      <c r="H21" s="9">
        <v>2791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22766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8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32"/>
      <c r="L32" s="39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98</v>
      </c>
      <c r="K4" s="105" t="s">
        <v>99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78</v>
      </c>
      <c r="D10" s="21"/>
      <c r="E10" s="21"/>
      <c r="F10" s="21"/>
      <c r="G10" s="21">
        <f>C10*D10*E10-F10</f>
        <v>0</v>
      </c>
      <c r="H10" s="7">
        <v>10046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78</v>
      </c>
      <c r="D11" s="21"/>
      <c r="E11" s="21"/>
      <c r="F11" s="21"/>
      <c r="G11" s="21">
        <f aca="true" t="shared" si="1" ref="G11:G21">C11*D11*E11-F11</f>
        <v>0</v>
      </c>
      <c r="H11" s="8">
        <v>6674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78</v>
      </c>
      <c r="D12" s="21"/>
      <c r="E12" s="21"/>
      <c r="F12" s="21"/>
      <c r="G12" s="21">
        <f t="shared" si="1"/>
        <v>0</v>
      </c>
      <c r="H12" s="8">
        <v>7716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78</v>
      </c>
      <c r="D13" s="21"/>
      <c r="E13" s="21"/>
      <c r="F13" s="21"/>
      <c r="G13" s="21">
        <f t="shared" si="1"/>
        <v>0</v>
      </c>
      <c r="H13" s="8">
        <v>12937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78</v>
      </c>
      <c r="D14" s="21"/>
      <c r="E14" s="21"/>
      <c r="F14" s="21"/>
      <c r="G14" s="21">
        <f t="shared" si="1"/>
        <v>0</v>
      </c>
      <c r="H14" s="8">
        <v>13838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78</v>
      </c>
      <c r="D15" s="21"/>
      <c r="E15" s="21"/>
      <c r="F15" s="21"/>
      <c r="G15" s="21">
        <f t="shared" si="1"/>
        <v>0</v>
      </c>
      <c r="H15" s="8">
        <v>6783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78</v>
      </c>
      <c r="D16" s="21"/>
      <c r="E16" s="21"/>
      <c r="F16" s="21"/>
      <c r="G16" s="21">
        <f t="shared" si="1"/>
        <v>0</v>
      </c>
      <c r="H16" s="8">
        <v>7241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78</v>
      </c>
      <c r="D17" s="21"/>
      <c r="E17" s="21"/>
      <c r="F17" s="21"/>
      <c r="G17" s="21">
        <f t="shared" si="1"/>
        <v>0</v>
      </c>
      <c r="H17" s="8">
        <v>10263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78</v>
      </c>
      <c r="D18" s="21"/>
      <c r="E18" s="21"/>
      <c r="F18" s="21"/>
      <c r="G18" s="21">
        <f t="shared" si="1"/>
        <v>0</v>
      </c>
      <c r="H18" s="8">
        <v>17081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78</v>
      </c>
      <c r="D19" s="21"/>
      <c r="E19" s="21"/>
      <c r="F19" s="21"/>
      <c r="G19" s="21">
        <f t="shared" si="1"/>
        <v>0</v>
      </c>
      <c r="H19" s="8">
        <v>16615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78</v>
      </c>
      <c r="D20" s="21"/>
      <c r="E20" s="21"/>
      <c r="F20" s="21"/>
      <c r="G20" s="21">
        <f t="shared" si="1"/>
        <v>0</v>
      </c>
      <c r="H20" s="8">
        <v>15336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78</v>
      </c>
      <c r="D21" s="21"/>
      <c r="E21" s="21"/>
      <c r="F21" s="21"/>
      <c r="G21" s="21">
        <f t="shared" si="1"/>
        <v>0</v>
      </c>
      <c r="H21" s="9">
        <v>15559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140089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100</v>
      </c>
      <c r="K4" s="105" t="s">
        <v>101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100</v>
      </c>
      <c r="D10" s="21"/>
      <c r="E10" s="21"/>
      <c r="F10" s="21"/>
      <c r="G10" s="21">
        <f>C10*D10*E10-F10</f>
        <v>0</v>
      </c>
      <c r="H10" s="7">
        <v>14022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100</v>
      </c>
      <c r="D11" s="21"/>
      <c r="E11" s="21"/>
      <c r="F11" s="21"/>
      <c r="G11" s="21">
        <f aca="true" t="shared" si="1" ref="G11:G21">C11*D11*E11-F11</f>
        <v>0</v>
      </c>
      <c r="H11" s="8">
        <v>12228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100</v>
      </c>
      <c r="D12" s="21"/>
      <c r="E12" s="21"/>
      <c r="F12" s="21"/>
      <c r="G12" s="21">
        <f t="shared" si="1"/>
        <v>0</v>
      </c>
      <c r="H12" s="8">
        <v>13477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100</v>
      </c>
      <c r="D13" s="21"/>
      <c r="E13" s="21"/>
      <c r="F13" s="21"/>
      <c r="G13" s="21">
        <f t="shared" si="1"/>
        <v>0</v>
      </c>
      <c r="H13" s="8">
        <v>18352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100</v>
      </c>
      <c r="D14" s="21"/>
      <c r="E14" s="21"/>
      <c r="F14" s="21"/>
      <c r="G14" s="21">
        <f t="shared" si="1"/>
        <v>0</v>
      </c>
      <c r="H14" s="8">
        <v>18265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100</v>
      </c>
      <c r="D15" s="21"/>
      <c r="E15" s="21"/>
      <c r="F15" s="21"/>
      <c r="G15" s="21">
        <f t="shared" si="1"/>
        <v>0</v>
      </c>
      <c r="H15" s="8">
        <v>12655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100</v>
      </c>
      <c r="D16" s="21"/>
      <c r="E16" s="21"/>
      <c r="F16" s="21"/>
      <c r="G16" s="21">
        <f t="shared" si="1"/>
        <v>0</v>
      </c>
      <c r="H16" s="8">
        <v>13721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100</v>
      </c>
      <c r="D17" s="21"/>
      <c r="E17" s="21"/>
      <c r="F17" s="21"/>
      <c r="G17" s="21">
        <f t="shared" si="1"/>
        <v>0</v>
      </c>
      <c r="H17" s="8">
        <v>13898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100</v>
      </c>
      <c r="D18" s="21"/>
      <c r="E18" s="21"/>
      <c r="F18" s="21"/>
      <c r="G18" s="21">
        <f t="shared" si="1"/>
        <v>0</v>
      </c>
      <c r="H18" s="8">
        <v>19044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100</v>
      </c>
      <c r="D19" s="21"/>
      <c r="E19" s="21"/>
      <c r="F19" s="21"/>
      <c r="G19" s="21">
        <f t="shared" si="1"/>
        <v>0</v>
      </c>
      <c r="H19" s="8">
        <v>19440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100</v>
      </c>
      <c r="D20" s="21"/>
      <c r="E20" s="21"/>
      <c r="F20" s="21"/>
      <c r="G20" s="21">
        <f t="shared" si="1"/>
        <v>0</v>
      </c>
      <c r="H20" s="8">
        <v>18294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100</v>
      </c>
      <c r="D21" s="21"/>
      <c r="E21" s="21"/>
      <c r="F21" s="21"/>
      <c r="G21" s="21">
        <f t="shared" si="1"/>
        <v>0</v>
      </c>
      <c r="H21" s="9">
        <v>18948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192344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32"/>
      <c r="L32" s="39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103</v>
      </c>
      <c r="K4" s="105" t="s">
        <v>102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15</v>
      </c>
      <c r="D10" s="21"/>
      <c r="E10" s="21"/>
      <c r="F10" s="21"/>
      <c r="G10" s="21">
        <f>C10*D10*E10-F10</f>
        <v>0</v>
      </c>
      <c r="H10" s="7">
        <v>773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15</v>
      </c>
      <c r="D11" s="21"/>
      <c r="E11" s="21"/>
      <c r="F11" s="21"/>
      <c r="G11" s="21">
        <f aca="true" t="shared" si="1" ref="G11:G21">C11*D11*E11-F11</f>
        <v>0</v>
      </c>
      <c r="H11" s="8">
        <v>806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15</v>
      </c>
      <c r="D12" s="21"/>
      <c r="E12" s="21"/>
      <c r="F12" s="21"/>
      <c r="G12" s="21">
        <f t="shared" si="1"/>
        <v>0</v>
      </c>
      <c r="H12" s="8">
        <v>826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15</v>
      </c>
      <c r="D13" s="21"/>
      <c r="E13" s="21"/>
      <c r="F13" s="21"/>
      <c r="G13" s="21">
        <f t="shared" si="1"/>
        <v>0</v>
      </c>
      <c r="H13" s="8">
        <v>887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15</v>
      </c>
      <c r="D14" s="21"/>
      <c r="E14" s="21"/>
      <c r="F14" s="21"/>
      <c r="G14" s="21">
        <f t="shared" si="1"/>
        <v>0</v>
      </c>
      <c r="H14" s="8">
        <v>922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15</v>
      </c>
      <c r="D15" s="21"/>
      <c r="E15" s="21"/>
      <c r="F15" s="21"/>
      <c r="G15" s="21">
        <f t="shared" si="1"/>
        <v>0</v>
      </c>
      <c r="H15" s="8">
        <v>853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15</v>
      </c>
      <c r="D16" s="21"/>
      <c r="E16" s="21"/>
      <c r="F16" s="21"/>
      <c r="G16" s="21">
        <f t="shared" si="1"/>
        <v>0</v>
      </c>
      <c r="H16" s="8">
        <v>891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15</v>
      </c>
      <c r="D17" s="21"/>
      <c r="E17" s="21"/>
      <c r="F17" s="21"/>
      <c r="G17" s="21">
        <f t="shared" si="1"/>
        <v>0</v>
      </c>
      <c r="H17" s="8">
        <v>803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15</v>
      </c>
      <c r="D18" s="21"/>
      <c r="E18" s="21"/>
      <c r="F18" s="21"/>
      <c r="G18" s="21">
        <f t="shared" si="1"/>
        <v>0</v>
      </c>
      <c r="H18" s="8">
        <v>751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15</v>
      </c>
      <c r="D19" s="21"/>
      <c r="E19" s="21"/>
      <c r="F19" s="21"/>
      <c r="G19" s="21">
        <f t="shared" si="1"/>
        <v>0</v>
      </c>
      <c r="H19" s="8">
        <v>852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15</v>
      </c>
      <c r="D20" s="21"/>
      <c r="E20" s="21"/>
      <c r="F20" s="21"/>
      <c r="G20" s="21">
        <f t="shared" si="1"/>
        <v>0</v>
      </c>
      <c r="H20" s="8">
        <v>742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15</v>
      </c>
      <c r="D21" s="21"/>
      <c r="E21" s="21"/>
      <c r="F21" s="21"/>
      <c r="G21" s="21">
        <f t="shared" si="1"/>
        <v>0</v>
      </c>
      <c r="H21" s="9">
        <v>814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9920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8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32"/>
      <c r="L32" s="39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7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45</v>
      </c>
      <c r="K4" s="105" t="s">
        <v>44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16</v>
      </c>
      <c r="D10" s="21"/>
      <c r="E10" s="21"/>
      <c r="F10" s="21"/>
      <c r="G10" s="21">
        <f>C10*D10*E10-F10</f>
        <v>0</v>
      </c>
      <c r="H10" s="7">
        <v>1610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16</v>
      </c>
      <c r="D11" s="21"/>
      <c r="E11" s="21"/>
      <c r="F11" s="21"/>
      <c r="G11" s="21">
        <f aca="true" t="shared" si="1" ref="G11:G21">C11*D11*E11-F11</f>
        <v>0</v>
      </c>
      <c r="H11" s="8">
        <v>2047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16</v>
      </c>
      <c r="D12" s="21"/>
      <c r="E12" s="21"/>
      <c r="F12" s="21"/>
      <c r="G12" s="21">
        <f t="shared" si="1"/>
        <v>0</v>
      </c>
      <c r="H12" s="8">
        <v>2092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16</v>
      </c>
      <c r="D13" s="21"/>
      <c r="E13" s="21"/>
      <c r="F13" s="21"/>
      <c r="G13" s="21">
        <f t="shared" si="1"/>
        <v>0</v>
      </c>
      <c r="H13" s="8">
        <v>2637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16</v>
      </c>
      <c r="D14" s="21"/>
      <c r="E14" s="21"/>
      <c r="F14" s="21"/>
      <c r="G14" s="21">
        <f t="shared" si="1"/>
        <v>0</v>
      </c>
      <c r="H14" s="8">
        <v>2692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16</v>
      </c>
      <c r="D15" s="21"/>
      <c r="E15" s="21"/>
      <c r="F15" s="21"/>
      <c r="G15" s="21">
        <f t="shared" si="1"/>
        <v>0</v>
      </c>
      <c r="H15" s="8">
        <v>1928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16</v>
      </c>
      <c r="D16" s="21"/>
      <c r="E16" s="21"/>
      <c r="F16" s="21"/>
      <c r="G16" s="21">
        <f t="shared" si="1"/>
        <v>0</v>
      </c>
      <c r="H16" s="8">
        <v>2128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16</v>
      </c>
      <c r="D17" s="21"/>
      <c r="E17" s="21"/>
      <c r="F17" s="21"/>
      <c r="G17" s="21">
        <f t="shared" si="1"/>
        <v>0</v>
      </c>
      <c r="H17" s="8">
        <v>2248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16</v>
      </c>
      <c r="D18" s="21"/>
      <c r="E18" s="21"/>
      <c r="F18" s="21"/>
      <c r="G18" s="21">
        <f t="shared" si="1"/>
        <v>0</v>
      </c>
      <c r="H18" s="8">
        <v>2218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16</v>
      </c>
      <c r="D19" s="21"/>
      <c r="E19" s="21"/>
      <c r="F19" s="21"/>
      <c r="G19" s="21">
        <f t="shared" si="1"/>
        <v>0</v>
      </c>
      <c r="H19" s="8">
        <v>2285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16</v>
      </c>
      <c r="D20" s="21"/>
      <c r="E20" s="21"/>
      <c r="F20" s="21"/>
      <c r="G20" s="21">
        <f t="shared" si="1"/>
        <v>0</v>
      </c>
      <c r="H20" s="8">
        <v>2023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16</v>
      </c>
      <c r="D21" s="21"/>
      <c r="E21" s="21"/>
      <c r="F21" s="21"/>
      <c r="G21" s="21">
        <f t="shared" si="1"/>
        <v>0</v>
      </c>
      <c r="H21" s="9">
        <v>2030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25938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3:9" ht="13.5" customHeight="1"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  <mergeCell ref="B1:L1"/>
    <mergeCell ref="B3:L3"/>
    <mergeCell ref="B7:B9"/>
    <mergeCell ref="C7:G7"/>
    <mergeCell ref="H7:J7"/>
    <mergeCell ref="K7:K8"/>
    <mergeCell ref="L7:L8"/>
    <mergeCell ref="K4:L5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104</v>
      </c>
      <c r="K4" s="105" t="s">
        <v>105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109</v>
      </c>
      <c r="D10" s="21"/>
      <c r="E10" s="21"/>
      <c r="F10" s="21"/>
      <c r="G10" s="21">
        <f>C10*D10*E10-F10</f>
        <v>0</v>
      </c>
      <c r="H10" s="7">
        <v>28663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109</v>
      </c>
      <c r="D11" s="21"/>
      <c r="E11" s="21"/>
      <c r="F11" s="21"/>
      <c r="G11" s="21">
        <f aca="true" t="shared" si="1" ref="G11:G21">C11*D11*E11-F11</f>
        <v>0</v>
      </c>
      <c r="H11" s="8">
        <v>28162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109</v>
      </c>
      <c r="D12" s="21"/>
      <c r="E12" s="21"/>
      <c r="F12" s="21"/>
      <c r="G12" s="21">
        <f t="shared" si="1"/>
        <v>0</v>
      </c>
      <c r="H12" s="8">
        <v>20358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109</v>
      </c>
      <c r="D13" s="21"/>
      <c r="E13" s="21"/>
      <c r="F13" s="21"/>
      <c r="G13" s="21">
        <f t="shared" si="1"/>
        <v>0</v>
      </c>
      <c r="H13" s="8">
        <v>21328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109</v>
      </c>
      <c r="D14" s="21"/>
      <c r="E14" s="21"/>
      <c r="F14" s="21"/>
      <c r="G14" s="21">
        <f t="shared" si="1"/>
        <v>0</v>
      </c>
      <c r="H14" s="8">
        <v>20310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109</v>
      </c>
      <c r="D15" s="21"/>
      <c r="E15" s="21"/>
      <c r="F15" s="21"/>
      <c r="G15" s="21">
        <f t="shared" si="1"/>
        <v>0</v>
      </c>
      <c r="H15" s="8">
        <v>17675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109</v>
      </c>
      <c r="D16" s="21"/>
      <c r="E16" s="21"/>
      <c r="F16" s="21"/>
      <c r="G16" s="21">
        <f t="shared" si="1"/>
        <v>0</v>
      </c>
      <c r="H16" s="8">
        <v>18594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109</v>
      </c>
      <c r="D17" s="21"/>
      <c r="E17" s="21"/>
      <c r="F17" s="21"/>
      <c r="G17" s="21">
        <f t="shared" si="1"/>
        <v>0</v>
      </c>
      <c r="H17" s="8">
        <v>14999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109</v>
      </c>
      <c r="D18" s="21"/>
      <c r="E18" s="21"/>
      <c r="F18" s="21"/>
      <c r="G18" s="21">
        <f t="shared" si="1"/>
        <v>0</v>
      </c>
      <c r="H18" s="8">
        <v>21703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109</v>
      </c>
      <c r="D19" s="21"/>
      <c r="E19" s="21"/>
      <c r="F19" s="21"/>
      <c r="G19" s="21">
        <f t="shared" si="1"/>
        <v>0</v>
      </c>
      <c r="H19" s="8">
        <v>20282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109</v>
      </c>
      <c r="D20" s="21"/>
      <c r="E20" s="21"/>
      <c r="F20" s="21"/>
      <c r="G20" s="21">
        <f t="shared" si="1"/>
        <v>0</v>
      </c>
      <c r="H20" s="8">
        <v>17585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109</v>
      </c>
      <c r="D21" s="21"/>
      <c r="E21" s="21"/>
      <c r="F21" s="21"/>
      <c r="G21" s="21">
        <f t="shared" si="1"/>
        <v>0</v>
      </c>
      <c r="H21" s="9">
        <v>26532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256191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32"/>
      <c r="L32" s="39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106</v>
      </c>
      <c r="K4" s="105" t="s">
        <v>128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38</v>
      </c>
      <c r="D10" s="21"/>
      <c r="E10" s="21"/>
      <c r="F10" s="21"/>
      <c r="G10" s="21">
        <f>C10*D10*E10-F10</f>
        <v>0</v>
      </c>
      <c r="H10" s="7">
        <v>9178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38</v>
      </c>
      <c r="D11" s="21"/>
      <c r="E11" s="21"/>
      <c r="F11" s="21"/>
      <c r="G11" s="21">
        <f aca="true" t="shared" si="1" ref="G11:G21">C11*D11*E11-F11</f>
        <v>0</v>
      </c>
      <c r="H11" s="8">
        <v>9619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38</v>
      </c>
      <c r="D12" s="21"/>
      <c r="E12" s="21"/>
      <c r="F12" s="21"/>
      <c r="G12" s="21">
        <f t="shared" si="1"/>
        <v>0</v>
      </c>
      <c r="H12" s="8">
        <v>8450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38</v>
      </c>
      <c r="D13" s="21"/>
      <c r="E13" s="21"/>
      <c r="F13" s="21"/>
      <c r="G13" s="21">
        <f t="shared" si="1"/>
        <v>0</v>
      </c>
      <c r="H13" s="8">
        <v>11904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38</v>
      </c>
      <c r="D14" s="21"/>
      <c r="E14" s="21"/>
      <c r="F14" s="21"/>
      <c r="G14" s="21">
        <f t="shared" si="1"/>
        <v>0</v>
      </c>
      <c r="H14" s="8">
        <v>9804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38</v>
      </c>
      <c r="D15" s="21"/>
      <c r="E15" s="21"/>
      <c r="F15" s="21"/>
      <c r="G15" s="21">
        <f t="shared" si="1"/>
        <v>0</v>
      </c>
      <c r="H15" s="8">
        <v>8170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38</v>
      </c>
      <c r="D16" s="21"/>
      <c r="E16" s="21"/>
      <c r="F16" s="21"/>
      <c r="G16" s="21">
        <f t="shared" si="1"/>
        <v>0</v>
      </c>
      <c r="H16" s="8">
        <v>7966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38</v>
      </c>
      <c r="D17" s="21"/>
      <c r="E17" s="21"/>
      <c r="F17" s="21"/>
      <c r="G17" s="21">
        <f t="shared" si="1"/>
        <v>0</v>
      </c>
      <c r="H17" s="8">
        <v>6679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38</v>
      </c>
      <c r="D18" s="21"/>
      <c r="E18" s="21"/>
      <c r="F18" s="21"/>
      <c r="G18" s="21">
        <f t="shared" si="1"/>
        <v>0</v>
      </c>
      <c r="H18" s="8">
        <v>6264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38</v>
      </c>
      <c r="D19" s="21"/>
      <c r="E19" s="21"/>
      <c r="F19" s="21"/>
      <c r="G19" s="21">
        <f t="shared" si="1"/>
        <v>0</v>
      </c>
      <c r="H19" s="8">
        <v>10231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38</v>
      </c>
      <c r="D20" s="21"/>
      <c r="E20" s="21"/>
      <c r="F20" s="21"/>
      <c r="G20" s="21">
        <f t="shared" si="1"/>
        <v>0</v>
      </c>
      <c r="H20" s="8">
        <v>10042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38</v>
      </c>
      <c r="D21" s="21"/>
      <c r="E21" s="21"/>
      <c r="F21" s="21"/>
      <c r="G21" s="21">
        <f t="shared" si="1"/>
        <v>0</v>
      </c>
      <c r="H21" s="9">
        <v>8155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106462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  <mergeCell ref="B1:L1"/>
    <mergeCell ref="B3:L3"/>
    <mergeCell ref="K4:L5"/>
    <mergeCell ref="B7:B9"/>
    <mergeCell ref="C7:G7"/>
    <mergeCell ref="H7:J7"/>
    <mergeCell ref="K7:K8"/>
    <mergeCell ref="L7:L8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108</v>
      </c>
      <c r="K4" s="105" t="s">
        <v>129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17</v>
      </c>
      <c r="D10" s="21"/>
      <c r="E10" s="21"/>
      <c r="F10" s="21"/>
      <c r="G10" s="21">
        <f>C10*D10*E10-F10</f>
        <v>0</v>
      </c>
      <c r="H10" s="7">
        <v>3010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17</v>
      </c>
      <c r="D11" s="21"/>
      <c r="E11" s="21"/>
      <c r="F11" s="21"/>
      <c r="G11" s="21">
        <f aca="true" t="shared" si="1" ref="G11:G21">C11*D11*E11-F11</f>
        <v>0</v>
      </c>
      <c r="H11" s="8">
        <v>2618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17</v>
      </c>
      <c r="D12" s="21"/>
      <c r="E12" s="21"/>
      <c r="F12" s="21"/>
      <c r="G12" s="21">
        <f t="shared" si="1"/>
        <v>0</v>
      </c>
      <c r="H12" s="8">
        <v>3091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17</v>
      </c>
      <c r="D13" s="21"/>
      <c r="E13" s="21"/>
      <c r="F13" s="21"/>
      <c r="G13" s="21">
        <f t="shared" si="1"/>
        <v>0</v>
      </c>
      <c r="H13" s="8">
        <v>4603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17</v>
      </c>
      <c r="D14" s="21"/>
      <c r="E14" s="21"/>
      <c r="F14" s="21"/>
      <c r="G14" s="21">
        <f t="shared" si="1"/>
        <v>0</v>
      </c>
      <c r="H14" s="8">
        <v>5616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17</v>
      </c>
      <c r="D15" s="21"/>
      <c r="E15" s="21"/>
      <c r="F15" s="21"/>
      <c r="G15" s="21">
        <f t="shared" si="1"/>
        <v>0</v>
      </c>
      <c r="H15" s="8">
        <v>2868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17</v>
      </c>
      <c r="D16" s="21"/>
      <c r="E16" s="21"/>
      <c r="F16" s="21"/>
      <c r="G16" s="21">
        <f t="shared" si="1"/>
        <v>0</v>
      </c>
      <c r="H16" s="8">
        <v>2609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17</v>
      </c>
      <c r="D17" s="21"/>
      <c r="E17" s="21"/>
      <c r="F17" s="21"/>
      <c r="G17" s="21">
        <f t="shared" si="1"/>
        <v>0</v>
      </c>
      <c r="H17" s="8">
        <v>2923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17</v>
      </c>
      <c r="D18" s="21"/>
      <c r="E18" s="21"/>
      <c r="F18" s="21"/>
      <c r="G18" s="21">
        <f t="shared" si="1"/>
        <v>0</v>
      </c>
      <c r="H18" s="8">
        <v>3406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17</v>
      </c>
      <c r="D19" s="21"/>
      <c r="E19" s="21"/>
      <c r="F19" s="21"/>
      <c r="G19" s="21">
        <f t="shared" si="1"/>
        <v>0</v>
      </c>
      <c r="H19" s="8">
        <v>2899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17</v>
      </c>
      <c r="D20" s="21"/>
      <c r="E20" s="21"/>
      <c r="F20" s="21"/>
      <c r="G20" s="21">
        <f t="shared" si="1"/>
        <v>0</v>
      </c>
      <c r="H20" s="8">
        <v>3672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17</v>
      </c>
      <c r="D21" s="21"/>
      <c r="E21" s="21"/>
      <c r="F21" s="21"/>
      <c r="G21" s="21">
        <f t="shared" si="1"/>
        <v>0</v>
      </c>
      <c r="H21" s="9">
        <v>4332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41647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  <mergeCell ref="B1:L1"/>
    <mergeCell ref="B3:L3"/>
    <mergeCell ref="K4:L5"/>
    <mergeCell ref="B7:B9"/>
    <mergeCell ref="C7:G7"/>
    <mergeCell ref="H7:J7"/>
    <mergeCell ref="K7:K8"/>
    <mergeCell ref="L7:L8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110</v>
      </c>
      <c r="K4" s="105" t="s">
        <v>130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32</v>
      </c>
      <c r="D10" s="21"/>
      <c r="E10" s="21"/>
      <c r="F10" s="21"/>
      <c r="G10" s="21">
        <f>C10*D10*E10-F10</f>
        <v>0</v>
      </c>
      <c r="H10" s="7">
        <v>5438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32</v>
      </c>
      <c r="D11" s="21"/>
      <c r="E11" s="21"/>
      <c r="F11" s="21"/>
      <c r="G11" s="21">
        <f aca="true" t="shared" si="1" ref="G11:G21">C11*D11*E11-F11</f>
        <v>0</v>
      </c>
      <c r="H11" s="8">
        <v>4786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32</v>
      </c>
      <c r="D12" s="21"/>
      <c r="E12" s="21"/>
      <c r="F12" s="21"/>
      <c r="G12" s="21">
        <f t="shared" si="1"/>
        <v>0</v>
      </c>
      <c r="H12" s="8">
        <v>4529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32</v>
      </c>
      <c r="D13" s="21"/>
      <c r="E13" s="21"/>
      <c r="F13" s="21"/>
      <c r="G13" s="21">
        <f t="shared" si="1"/>
        <v>0</v>
      </c>
      <c r="H13" s="8">
        <v>6456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32</v>
      </c>
      <c r="D14" s="21"/>
      <c r="E14" s="21"/>
      <c r="F14" s="21"/>
      <c r="G14" s="21">
        <f t="shared" si="1"/>
        <v>0</v>
      </c>
      <c r="H14" s="8">
        <v>6360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32</v>
      </c>
      <c r="D15" s="21"/>
      <c r="E15" s="21"/>
      <c r="F15" s="21"/>
      <c r="G15" s="21">
        <f t="shared" si="1"/>
        <v>0</v>
      </c>
      <c r="H15" s="8">
        <v>4418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32</v>
      </c>
      <c r="D16" s="21"/>
      <c r="E16" s="21"/>
      <c r="F16" s="21"/>
      <c r="G16" s="21">
        <f t="shared" si="1"/>
        <v>0</v>
      </c>
      <c r="H16" s="8">
        <v>4452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32</v>
      </c>
      <c r="D17" s="21"/>
      <c r="E17" s="21"/>
      <c r="F17" s="21"/>
      <c r="G17" s="21">
        <f t="shared" si="1"/>
        <v>0</v>
      </c>
      <c r="H17" s="8">
        <v>5594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32</v>
      </c>
      <c r="D18" s="21"/>
      <c r="E18" s="21"/>
      <c r="F18" s="21"/>
      <c r="G18" s="21">
        <f t="shared" si="1"/>
        <v>0</v>
      </c>
      <c r="H18" s="8">
        <v>4280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32</v>
      </c>
      <c r="D19" s="21"/>
      <c r="E19" s="21"/>
      <c r="F19" s="21"/>
      <c r="G19" s="21">
        <f t="shared" si="1"/>
        <v>0</v>
      </c>
      <c r="H19" s="8">
        <v>6830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32</v>
      </c>
      <c r="D20" s="21"/>
      <c r="E20" s="21"/>
      <c r="F20" s="21"/>
      <c r="G20" s="21">
        <f t="shared" si="1"/>
        <v>0</v>
      </c>
      <c r="H20" s="8">
        <v>7050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32</v>
      </c>
      <c r="D21" s="21"/>
      <c r="E21" s="21"/>
      <c r="F21" s="21"/>
      <c r="G21" s="21">
        <f t="shared" si="1"/>
        <v>0</v>
      </c>
      <c r="H21" s="9">
        <v>7817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68010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  <mergeCell ref="B1:L1"/>
    <mergeCell ref="B3:L3"/>
    <mergeCell ref="K4:L5"/>
    <mergeCell ref="B7:B9"/>
    <mergeCell ref="C7:G7"/>
    <mergeCell ref="H7:J7"/>
    <mergeCell ref="K7:K8"/>
    <mergeCell ref="L7:L8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112</v>
      </c>
      <c r="K4" s="105" t="s">
        <v>107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58</v>
      </c>
      <c r="D10" s="21"/>
      <c r="E10" s="21"/>
      <c r="F10" s="21"/>
      <c r="G10" s="21">
        <f>C10*D10*E10-F10</f>
        <v>0</v>
      </c>
      <c r="H10" s="7">
        <v>6802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58</v>
      </c>
      <c r="D11" s="21"/>
      <c r="E11" s="21"/>
      <c r="F11" s="21"/>
      <c r="G11" s="21">
        <f aca="true" t="shared" si="1" ref="G11:G21">C11*D11*E11-F11</f>
        <v>0</v>
      </c>
      <c r="H11" s="8">
        <v>5836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58</v>
      </c>
      <c r="D12" s="21"/>
      <c r="E12" s="21"/>
      <c r="F12" s="21"/>
      <c r="G12" s="21">
        <f t="shared" si="1"/>
        <v>0</v>
      </c>
      <c r="H12" s="8">
        <v>5129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58</v>
      </c>
      <c r="D13" s="21"/>
      <c r="E13" s="21"/>
      <c r="F13" s="21"/>
      <c r="G13" s="21">
        <f t="shared" si="1"/>
        <v>0</v>
      </c>
      <c r="H13" s="8">
        <v>8373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58</v>
      </c>
      <c r="D14" s="21"/>
      <c r="E14" s="21"/>
      <c r="F14" s="21"/>
      <c r="G14" s="21">
        <f t="shared" si="1"/>
        <v>0</v>
      </c>
      <c r="H14" s="8">
        <v>9973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58</v>
      </c>
      <c r="D15" s="21"/>
      <c r="E15" s="21"/>
      <c r="F15" s="21"/>
      <c r="G15" s="21">
        <f t="shared" si="1"/>
        <v>0</v>
      </c>
      <c r="H15" s="8">
        <v>5672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58</v>
      </c>
      <c r="D16" s="21"/>
      <c r="E16" s="21"/>
      <c r="F16" s="21"/>
      <c r="G16" s="21">
        <f t="shared" si="1"/>
        <v>0</v>
      </c>
      <c r="H16" s="8">
        <v>5689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58</v>
      </c>
      <c r="D17" s="21"/>
      <c r="E17" s="21"/>
      <c r="F17" s="21"/>
      <c r="G17" s="21">
        <f t="shared" si="1"/>
        <v>0</v>
      </c>
      <c r="H17" s="8">
        <v>6734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58</v>
      </c>
      <c r="D18" s="21"/>
      <c r="E18" s="21"/>
      <c r="F18" s="21"/>
      <c r="G18" s="21">
        <f t="shared" si="1"/>
        <v>0</v>
      </c>
      <c r="H18" s="8">
        <v>11210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58</v>
      </c>
      <c r="D19" s="21"/>
      <c r="E19" s="21"/>
      <c r="F19" s="21"/>
      <c r="G19" s="21">
        <f t="shared" si="1"/>
        <v>0</v>
      </c>
      <c r="H19" s="8">
        <v>13013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58</v>
      </c>
      <c r="D20" s="21"/>
      <c r="E20" s="21"/>
      <c r="F20" s="21"/>
      <c r="G20" s="21">
        <f t="shared" si="1"/>
        <v>0</v>
      </c>
      <c r="H20" s="8">
        <v>11698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58</v>
      </c>
      <c r="D21" s="21"/>
      <c r="E21" s="21"/>
      <c r="F21" s="21"/>
      <c r="G21" s="21">
        <f t="shared" si="1"/>
        <v>0</v>
      </c>
      <c r="H21" s="9">
        <v>10831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100960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131</v>
      </c>
      <c r="K4" s="105" t="s">
        <v>109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39</v>
      </c>
      <c r="D10" s="21"/>
      <c r="E10" s="21"/>
      <c r="F10" s="21"/>
      <c r="G10" s="21">
        <f>C10*D10*E10-F10</f>
        <v>0</v>
      </c>
      <c r="H10" s="7">
        <v>5335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39</v>
      </c>
      <c r="D11" s="21"/>
      <c r="E11" s="21"/>
      <c r="F11" s="21"/>
      <c r="G11" s="21">
        <f aca="true" t="shared" si="1" ref="G11:G21">C11*D11*E11-F11</f>
        <v>0</v>
      </c>
      <c r="H11" s="8">
        <v>5297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39</v>
      </c>
      <c r="D12" s="21"/>
      <c r="E12" s="21"/>
      <c r="F12" s="21"/>
      <c r="G12" s="21">
        <f t="shared" si="1"/>
        <v>0</v>
      </c>
      <c r="H12" s="8">
        <v>5129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39</v>
      </c>
      <c r="D13" s="21"/>
      <c r="E13" s="21"/>
      <c r="F13" s="21"/>
      <c r="G13" s="21">
        <f t="shared" si="1"/>
        <v>0</v>
      </c>
      <c r="H13" s="8">
        <v>6636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39</v>
      </c>
      <c r="D14" s="21"/>
      <c r="E14" s="21"/>
      <c r="F14" s="21"/>
      <c r="G14" s="21">
        <f t="shared" si="1"/>
        <v>0</v>
      </c>
      <c r="H14" s="8">
        <v>7380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39</v>
      </c>
      <c r="D15" s="21"/>
      <c r="E15" s="21"/>
      <c r="F15" s="21"/>
      <c r="G15" s="21">
        <f t="shared" si="1"/>
        <v>0</v>
      </c>
      <c r="H15" s="8">
        <v>5735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39</v>
      </c>
      <c r="D16" s="21"/>
      <c r="E16" s="21"/>
      <c r="F16" s="21"/>
      <c r="G16" s="21">
        <f t="shared" si="1"/>
        <v>0</v>
      </c>
      <c r="H16" s="8">
        <v>5839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39</v>
      </c>
      <c r="D17" s="21"/>
      <c r="E17" s="21"/>
      <c r="F17" s="21"/>
      <c r="G17" s="21">
        <f t="shared" si="1"/>
        <v>0</v>
      </c>
      <c r="H17" s="8">
        <v>6460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39</v>
      </c>
      <c r="D18" s="21"/>
      <c r="E18" s="21"/>
      <c r="F18" s="21"/>
      <c r="G18" s="21">
        <f t="shared" si="1"/>
        <v>0</v>
      </c>
      <c r="H18" s="8">
        <v>6756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39</v>
      </c>
      <c r="D19" s="21"/>
      <c r="E19" s="21"/>
      <c r="F19" s="21"/>
      <c r="G19" s="21">
        <f t="shared" si="1"/>
        <v>0</v>
      </c>
      <c r="H19" s="8">
        <v>9142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39</v>
      </c>
      <c r="D20" s="21"/>
      <c r="E20" s="21"/>
      <c r="F20" s="21"/>
      <c r="G20" s="21">
        <f t="shared" si="1"/>
        <v>0</v>
      </c>
      <c r="H20" s="8">
        <v>7850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39</v>
      </c>
      <c r="D21" s="21"/>
      <c r="E21" s="21"/>
      <c r="F21" s="21"/>
      <c r="G21" s="21">
        <f t="shared" si="1"/>
        <v>0</v>
      </c>
      <c r="H21" s="9">
        <v>7171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78730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32"/>
      <c r="L33" s="39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132</v>
      </c>
      <c r="K4" s="105" t="s">
        <v>111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112</v>
      </c>
      <c r="D10" s="21"/>
      <c r="E10" s="21"/>
      <c r="F10" s="21"/>
      <c r="G10" s="21">
        <f>C10*D10*E10-F10</f>
        <v>0</v>
      </c>
      <c r="H10" s="7">
        <v>9137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112</v>
      </c>
      <c r="D11" s="21"/>
      <c r="E11" s="21"/>
      <c r="F11" s="21"/>
      <c r="G11" s="21">
        <f aca="true" t="shared" si="1" ref="G11:G21">C11*D11*E11-F11</f>
        <v>0</v>
      </c>
      <c r="H11" s="8">
        <v>7912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112</v>
      </c>
      <c r="D12" s="21"/>
      <c r="E12" s="21"/>
      <c r="F12" s="21"/>
      <c r="G12" s="21">
        <f t="shared" si="1"/>
        <v>0</v>
      </c>
      <c r="H12" s="8">
        <v>9310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112</v>
      </c>
      <c r="D13" s="21"/>
      <c r="E13" s="21"/>
      <c r="F13" s="21"/>
      <c r="G13" s="21">
        <f t="shared" si="1"/>
        <v>0</v>
      </c>
      <c r="H13" s="8">
        <v>12911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112</v>
      </c>
      <c r="D14" s="21"/>
      <c r="E14" s="21"/>
      <c r="F14" s="21"/>
      <c r="G14" s="21">
        <f t="shared" si="1"/>
        <v>0</v>
      </c>
      <c r="H14" s="8">
        <v>14298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112</v>
      </c>
      <c r="D15" s="21"/>
      <c r="E15" s="21"/>
      <c r="F15" s="21"/>
      <c r="G15" s="21">
        <f t="shared" si="1"/>
        <v>0</v>
      </c>
      <c r="H15" s="8">
        <v>8937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112</v>
      </c>
      <c r="D16" s="21"/>
      <c r="E16" s="21"/>
      <c r="F16" s="21"/>
      <c r="G16" s="21">
        <f t="shared" si="1"/>
        <v>0</v>
      </c>
      <c r="H16" s="8">
        <v>8343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112</v>
      </c>
      <c r="D17" s="21"/>
      <c r="E17" s="21"/>
      <c r="F17" s="21"/>
      <c r="G17" s="21">
        <f t="shared" si="1"/>
        <v>0</v>
      </c>
      <c r="H17" s="8">
        <v>8973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112</v>
      </c>
      <c r="D18" s="21"/>
      <c r="E18" s="21"/>
      <c r="F18" s="21"/>
      <c r="G18" s="21">
        <f t="shared" si="1"/>
        <v>0</v>
      </c>
      <c r="H18" s="8">
        <v>15998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112</v>
      </c>
      <c r="D19" s="21"/>
      <c r="E19" s="21"/>
      <c r="F19" s="21"/>
      <c r="G19" s="21">
        <f t="shared" si="1"/>
        <v>0</v>
      </c>
      <c r="H19" s="8">
        <v>17086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112</v>
      </c>
      <c r="D20" s="21"/>
      <c r="E20" s="21"/>
      <c r="F20" s="21"/>
      <c r="G20" s="21">
        <f t="shared" si="1"/>
        <v>0</v>
      </c>
      <c r="H20" s="8">
        <v>15230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112</v>
      </c>
      <c r="D21" s="21"/>
      <c r="E21" s="21"/>
      <c r="F21" s="21"/>
      <c r="G21" s="21">
        <f t="shared" si="1"/>
        <v>0</v>
      </c>
      <c r="H21" s="9">
        <v>13942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142077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tabSelected="1"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133</v>
      </c>
      <c r="K4" s="105" t="s">
        <v>113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47</v>
      </c>
      <c r="D10" s="21"/>
      <c r="E10" s="21"/>
      <c r="F10" s="21"/>
      <c r="G10" s="21">
        <f>C10*D10*E10-F10</f>
        <v>0</v>
      </c>
      <c r="H10" s="7">
        <v>6924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47</v>
      </c>
      <c r="D11" s="21"/>
      <c r="E11" s="21"/>
      <c r="F11" s="21"/>
      <c r="G11" s="21">
        <f aca="true" t="shared" si="1" ref="G11:G21">C11*D11*E11-F11</f>
        <v>0</v>
      </c>
      <c r="H11" s="8">
        <v>5472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47</v>
      </c>
      <c r="D12" s="21"/>
      <c r="E12" s="21"/>
      <c r="F12" s="21"/>
      <c r="G12" s="21">
        <f t="shared" si="1"/>
        <v>0</v>
      </c>
      <c r="H12" s="8">
        <v>7206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47</v>
      </c>
      <c r="D13" s="21"/>
      <c r="E13" s="21"/>
      <c r="F13" s="21"/>
      <c r="G13" s="21">
        <f t="shared" si="1"/>
        <v>0</v>
      </c>
      <c r="H13" s="8">
        <v>9722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47</v>
      </c>
      <c r="D14" s="21"/>
      <c r="E14" s="21"/>
      <c r="F14" s="21"/>
      <c r="G14" s="21">
        <f t="shared" si="1"/>
        <v>0</v>
      </c>
      <c r="H14" s="8">
        <v>11244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47</v>
      </c>
      <c r="D15" s="21"/>
      <c r="E15" s="21"/>
      <c r="F15" s="21"/>
      <c r="G15" s="21">
        <f t="shared" si="1"/>
        <v>0</v>
      </c>
      <c r="H15" s="8">
        <v>6463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47</v>
      </c>
      <c r="D16" s="21"/>
      <c r="E16" s="21"/>
      <c r="F16" s="21"/>
      <c r="G16" s="21">
        <f t="shared" si="1"/>
        <v>0</v>
      </c>
      <c r="H16" s="8">
        <v>5641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47</v>
      </c>
      <c r="D17" s="21"/>
      <c r="E17" s="21"/>
      <c r="F17" s="21"/>
      <c r="G17" s="21">
        <f t="shared" si="1"/>
        <v>0</v>
      </c>
      <c r="H17" s="8">
        <v>6539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47</v>
      </c>
      <c r="D18" s="21"/>
      <c r="E18" s="21"/>
      <c r="F18" s="21"/>
      <c r="G18" s="21">
        <f t="shared" si="1"/>
        <v>0</v>
      </c>
      <c r="H18" s="8">
        <v>10193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47</v>
      </c>
      <c r="D19" s="21"/>
      <c r="E19" s="21"/>
      <c r="F19" s="21"/>
      <c r="G19" s="21">
        <f t="shared" si="1"/>
        <v>0</v>
      </c>
      <c r="H19" s="8">
        <v>9494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47</v>
      </c>
      <c r="D20" s="21"/>
      <c r="E20" s="21"/>
      <c r="F20" s="21"/>
      <c r="G20" s="21">
        <f t="shared" si="1"/>
        <v>0</v>
      </c>
      <c r="H20" s="8">
        <v>7186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47</v>
      </c>
      <c r="D21" s="21"/>
      <c r="E21" s="21"/>
      <c r="F21" s="21"/>
      <c r="G21" s="21">
        <f t="shared" si="1"/>
        <v>0</v>
      </c>
      <c r="H21" s="9">
        <v>8417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94501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J22:J23"/>
    <mergeCell ref="H7:J7"/>
    <mergeCell ref="C22:C23"/>
    <mergeCell ref="L7:L8"/>
    <mergeCell ref="E22:E23"/>
    <mergeCell ref="F22:F23"/>
    <mergeCell ref="G22:G23"/>
    <mergeCell ref="B22:B23"/>
    <mergeCell ref="B1:L1"/>
    <mergeCell ref="B3:L3"/>
    <mergeCell ref="K4:L5"/>
    <mergeCell ref="B7:B9"/>
    <mergeCell ref="C7:G7"/>
    <mergeCell ref="D22:D23"/>
    <mergeCell ref="K7:K8"/>
    <mergeCell ref="H22:H23"/>
    <mergeCell ref="I22:I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46</v>
      </c>
      <c r="K4" s="105" t="s">
        <v>47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56</v>
      </c>
      <c r="D10" s="21"/>
      <c r="E10" s="21"/>
      <c r="F10" s="21"/>
      <c r="G10" s="21">
        <f>C10*D10*E10-F10</f>
        <v>0</v>
      </c>
      <c r="H10" s="7">
        <v>2659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56</v>
      </c>
      <c r="D11" s="21"/>
      <c r="E11" s="21"/>
      <c r="F11" s="21"/>
      <c r="G11" s="21">
        <f aca="true" t="shared" si="1" ref="G11:G21">C11*D11*E11-F11</f>
        <v>0</v>
      </c>
      <c r="H11" s="8">
        <v>2455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56</v>
      </c>
      <c r="D12" s="21"/>
      <c r="E12" s="21"/>
      <c r="F12" s="21"/>
      <c r="G12" s="21">
        <f t="shared" si="1"/>
        <v>0</v>
      </c>
      <c r="H12" s="8">
        <v>2152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56</v>
      </c>
      <c r="D13" s="21"/>
      <c r="E13" s="21"/>
      <c r="F13" s="21"/>
      <c r="G13" s="21">
        <f t="shared" si="1"/>
        <v>0</v>
      </c>
      <c r="H13" s="8">
        <v>2637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56</v>
      </c>
      <c r="D14" s="21"/>
      <c r="E14" s="21"/>
      <c r="F14" s="21"/>
      <c r="G14" s="21">
        <f t="shared" si="1"/>
        <v>0</v>
      </c>
      <c r="H14" s="8">
        <v>3627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56</v>
      </c>
      <c r="D15" s="21"/>
      <c r="E15" s="21"/>
      <c r="F15" s="21"/>
      <c r="G15" s="21">
        <f t="shared" si="1"/>
        <v>0</v>
      </c>
      <c r="H15" s="8">
        <v>2011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56</v>
      </c>
      <c r="D16" s="21"/>
      <c r="E16" s="21"/>
      <c r="F16" s="21"/>
      <c r="G16" s="21">
        <f t="shared" si="1"/>
        <v>0</v>
      </c>
      <c r="H16" s="8">
        <v>2410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56</v>
      </c>
      <c r="D17" s="21"/>
      <c r="E17" s="21"/>
      <c r="F17" s="21"/>
      <c r="G17" s="21">
        <f t="shared" si="1"/>
        <v>0</v>
      </c>
      <c r="H17" s="8">
        <v>2918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56</v>
      </c>
      <c r="D18" s="21"/>
      <c r="E18" s="21"/>
      <c r="F18" s="21"/>
      <c r="G18" s="21">
        <f t="shared" si="1"/>
        <v>0</v>
      </c>
      <c r="H18" s="8">
        <v>6125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56</v>
      </c>
      <c r="D19" s="21"/>
      <c r="E19" s="21"/>
      <c r="F19" s="21"/>
      <c r="G19" s="21">
        <f t="shared" si="1"/>
        <v>0</v>
      </c>
      <c r="H19" s="8">
        <v>4668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56</v>
      </c>
      <c r="D20" s="21"/>
      <c r="E20" s="21"/>
      <c r="F20" s="21"/>
      <c r="G20" s="21">
        <f t="shared" si="1"/>
        <v>0</v>
      </c>
      <c r="H20" s="8">
        <v>3689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56</v>
      </c>
      <c r="D21" s="21"/>
      <c r="E21" s="21"/>
      <c r="F21" s="21"/>
      <c r="G21" s="21">
        <f t="shared" si="1"/>
        <v>0</v>
      </c>
      <c r="H21" s="9">
        <v>4930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40281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3:9" ht="13.5" customHeight="1"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  <mergeCell ref="B1:L1"/>
    <mergeCell ref="B3:L3"/>
    <mergeCell ref="B7:B9"/>
    <mergeCell ref="C7:G7"/>
    <mergeCell ref="H7:J7"/>
    <mergeCell ref="K7:K8"/>
    <mergeCell ref="L7:L8"/>
    <mergeCell ref="K4:L5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49</v>
      </c>
      <c r="K4" s="105" t="s">
        <v>48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36</v>
      </c>
      <c r="D10" s="21"/>
      <c r="E10" s="21"/>
      <c r="F10" s="21"/>
      <c r="G10" s="21">
        <f>C10*D10*E10-F10</f>
        <v>0</v>
      </c>
      <c r="H10" s="7">
        <v>2950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36</v>
      </c>
      <c r="D11" s="21"/>
      <c r="E11" s="21"/>
      <c r="F11" s="21"/>
      <c r="G11" s="21">
        <f aca="true" t="shared" si="1" ref="G11:G21">C11*D11*E11-F11</f>
        <v>0</v>
      </c>
      <c r="H11" s="8">
        <v>2090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36</v>
      </c>
      <c r="D12" s="21"/>
      <c r="E12" s="21"/>
      <c r="F12" s="21"/>
      <c r="G12" s="21">
        <f t="shared" si="1"/>
        <v>0</v>
      </c>
      <c r="H12" s="8">
        <v>2338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36</v>
      </c>
      <c r="D13" s="21"/>
      <c r="E13" s="21"/>
      <c r="F13" s="21"/>
      <c r="G13" s="21">
        <f t="shared" si="1"/>
        <v>0</v>
      </c>
      <c r="H13" s="8">
        <v>3812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36</v>
      </c>
      <c r="D14" s="21"/>
      <c r="E14" s="21"/>
      <c r="F14" s="21"/>
      <c r="G14" s="21">
        <f t="shared" si="1"/>
        <v>0</v>
      </c>
      <c r="H14" s="8">
        <v>4301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36</v>
      </c>
      <c r="D15" s="21"/>
      <c r="E15" s="21"/>
      <c r="F15" s="21"/>
      <c r="G15" s="21">
        <f t="shared" si="1"/>
        <v>0</v>
      </c>
      <c r="H15" s="8">
        <v>2843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36</v>
      </c>
      <c r="D16" s="21"/>
      <c r="E16" s="21"/>
      <c r="F16" s="21"/>
      <c r="G16" s="21">
        <f t="shared" si="1"/>
        <v>0</v>
      </c>
      <c r="H16" s="8">
        <v>2264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36</v>
      </c>
      <c r="D17" s="21"/>
      <c r="E17" s="21"/>
      <c r="F17" s="21"/>
      <c r="G17" s="21">
        <f t="shared" si="1"/>
        <v>0</v>
      </c>
      <c r="H17" s="8">
        <v>2295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36</v>
      </c>
      <c r="D18" s="21"/>
      <c r="E18" s="21"/>
      <c r="F18" s="21"/>
      <c r="G18" s="21">
        <f t="shared" si="1"/>
        <v>0</v>
      </c>
      <c r="H18" s="8">
        <v>2429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36</v>
      </c>
      <c r="D19" s="21"/>
      <c r="E19" s="21"/>
      <c r="F19" s="21"/>
      <c r="G19" s="21">
        <f t="shared" si="1"/>
        <v>0</v>
      </c>
      <c r="H19" s="8">
        <v>2410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36</v>
      </c>
      <c r="D20" s="21"/>
      <c r="E20" s="21"/>
      <c r="F20" s="21"/>
      <c r="G20" s="21">
        <f t="shared" si="1"/>
        <v>0</v>
      </c>
      <c r="H20" s="8">
        <v>1781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36</v>
      </c>
      <c r="D21" s="21"/>
      <c r="E21" s="21"/>
      <c r="F21" s="21"/>
      <c r="G21" s="21">
        <f t="shared" si="1"/>
        <v>0</v>
      </c>
      <c r="H21" s="9">
        <v>2040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31553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32"/>
      <c r="L34" s="39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  <mergeCell ref="B1:L1"/>
    <mergeCell ref="B3:L3"/>
    <mergeCell ref="B7:B9"/>
    <mergeCell ref="C7:G7"/>
    <mergeCell ref="H7:J7"/>
    <mergeCell ref="K7:K8"/>
    <mergeCell ref="L7:L8"/>
    <mergeCell ref="K4:L5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50</v>
      </c>
      <c r="K4" s="105" t="s">
        <v>134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98</v>
      </c>
      <c r="D10" s="21"/>
      <c r="E10" s="21"/>
      <c r="F10" s="21"/>
      <c r="G10" s="21">
        <f>C10*D10*E10-F10</f>
        <v>0</v>
      </c>
      <c r="H10" s="7">
        <v>7740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98</v>
      </c>
      <c r="D11" s="21"/>
      <c r="E11" s="21"/>
      <c r="F11" s="21"/>
      <c r="G11" s="21">
        <f aca="true" t="shared" si="1" ref="G11:G21">C11*D11*E11-F11</f>
        <v>0</v>
      </c>
      <c r="H11" s="8">
        <v>6864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98</v>
      </c>
      <c r="D12" s="21"/>
      <c r="E12" s="21"/>
      <c r="F12" s="21"/>
      <c r="G12" s="21">
        <f t="shared" si="1"/>
        <v>0</v>
      </c>
      <c r="H12" s="8">
        <v>7618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98</v>
      </c>
      <c r="D13" s="21"/>
      <c r="E13" s="21"/>
      <c r="F13" s="21"/>
      <c r="G13" s="21">
        <f t="shared" si="1"/>
        <v>0</v>
      </c>
      <c r="H13" s="8">
        <v>8287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98</v>
      </c>
      <c r="D14" s="21"/>
      <c r="E14" s="21"/>
      <c r="F14" s="21"/>
      <c r="G14" s="21">
        <f t="shared" si="1"/>
        <v>0</v>
      </c>
      <c r="H14" s="8">
        <v>7057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98</v>
      </c>
      <c r="D15" s="21"/>
      <c r="E15" s="21"/>
      <c r="F15" s="21"/>
      <c r="G15" s="21">
        <f t="shared" si="1"/>
        <v>0</v>
      </c>
      <c r="H15" s="8">
        <v>7340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98</v>
      </c>
      <c r="D16" s="21"/>
      <c r="E16" s="21"/>
      <c r="F16" s="21"/>
      <c r="G16" s="21">
        <f t="shared" si="1"/>
        <v>0</v>
      </c>
      <c r="H16" s="8">
        <v>7632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98</v>
      </c>
      <c r="D17" s="21"/>
      <c r="E17" s="21"/>
      <c r="F17" s="21"/>
      <c r="G17" s="21">
        <f t="shared" si="1"/>
        <v>0</v>
      </c>
      <c r="H17" s="8">
        <v>8036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98</v>
      </c>
      <c r="D18" s="21"/>
      <c r="E18" s="21"/>
      <c r="F18" s="21"/>
      <c r="G18" s="21">
        <f t="shared" si="1"/>
        <v>0</v>
      </c>
      <c r="H18" s="8">
        <v>16158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98</v>
      </c>
      <c r="D19" s="21"/>
      <c r="E19" s="21"/>
      <c r="F19" s="21"/>
      <c r="G19" s="21">
        <f t="shared" si="1"/>
        <v>0</v>
      </c>
      <c r="H19" s="8">
        <v>17574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98</v>
      </c>
      <c r="D20" s="21"/>
      <c r="E20" s="21"/>
      <c r="F20" s="21"/>
      <c r="G20" s="21">
        <f t="shared" si="1"/>
        <v>0</v>
      </c>
      <c r="H20" s="8">
        <v>17748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98</v>
      </c>
      <c r="D21" s="21"/>
      <c r="E21" s="21"/>
      <c r="F21" s="21"/>
      <c r="G21" s="21">
        <f t="shared" si="1"/>
        <v>0</v>
      </c>
      <c r="H21" s="9">
        <v>10620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122674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  <mergeCell ref="B1:L1"/>
    <mergeCell ref="B3:L3"/>
    <mergeCell ref="B7:B9"/>
    <mergeCell ref="C7:G7"/>
    <mergeCell ref="H7:J7"/>
    <mergeCell ref="K7:K8"/>
    <mergeCell ref="L7:L8"/>
    <mergeCell ref="K4:L5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51</v>
      </c>
      <c r="K4" s="105" t="s">
        <v>52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54</v>
      </c>
      <c r="D10" s="21"/>
      <c r="E10" s="21"/>
      <c r="F10" s="21"/>
      <c r="G10" s="21">
        <f>C10*D10*E10-F10</f>
        <v>0</v>
      </c>
      <c r="H10" s="7">
        <v>6270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54</v>
      </c>
      <c r="D11" s="21"/>
      <c r="E11" s="21"/>
      <c r="F11" s="21"/>
      <c r="G11" s="21">
        <f aca="true" t="shared" si="1" ref="G11:G21">C11*D11*E11-F11</f>
        <v>0</v>
      </c>
      <c r="H11" s="8">
        <v>4722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54</v>
      </c>
      <c r="D12" s="21"/>
      <c r="E12" s="21"/>
      <c r="F12" s="21"/>
      <c r="G12" s="21">
        <f t="shared" si="1"/>
        <v>0</v>
      </c>
      <c r="H12" s="8">
        <v>6112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54</v>
      </c>
      <c r="D13" s="21"/>
      <c r="E13" s="21"/>
      <c r="F13" s="21"/>
      <c r="G13" s="21">
        <f t="shared" si="1"/>
        <v>0</v>
      </c>
      <c r="H13" s="8">
        <v>9235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54</v>
      </c>
      <c r="D14" s="21"/>
      <c r="E14" s="21"/>
      <c r="F14" s="21"/>
      <c r="G14" s="21">
        <f t="shared" si="1"/>
        <v>0</v>
      </c>
      <c r="H14" s="8">
        <v>11142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54</v>
      </c>
      <c r="D15" s="21"/>
      <c r="E15" s="21"/>
      <c r="F15" s="21"/>
      <c r="G15" s="21">
        <f t="shared" si="1"/>
        <v>0</v>
      </c>
      <c r="H15" s="8">
        <v>6397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54</v>
      </c>
      <c r="D16" s="21"/>
      <c r="E16" s="21"/>
      <c r="F16" s="21"/>
      <c r="G16" s="21">
        <f t="shared" si="1"/>
        <v>0</v>
      </c>
      <c r="H16" s="8">
        <v>5859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54</v>
      </c>
      <c r="D17" s="21"/>
      <c r="E17" s="21"/>
      <c r="F17" s="21"/>
      <c r="G17" s="21">
        <f t="shared" si="1"/>
        <v>0</v>
      </c>
      <c r="H17" s="8">
        <v>6610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54</v>
      </c>
      <c r="D18" s="21"/>
      <c r="E18" s="21"/>
      <c r="F18" s="21"/>
      <c r="G18" s="21">
        <f t="shared" si="1"/>
        <v>0</v>
      </c>
      <c r="H18" s="8">
        <v>11922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54</v>
      </c>
      <c r="D19" s="21"/>
      <c r="E19" s="21"/>
      <c r="F19" s="21"/>
      <c r="G19" s="21">
        <f t="shared" si="1"/>
        <v>0</v>
      </c>
      <c r="H19" s="8">
        <v>11796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54</v>
      </c>
      <c r="D20" s="21"/>
      <c r="E20" s="21"/>
      <c r="F20" s="21"/>
      <c r="G20" s="21">
        <f t="shared" si="1"/>
        <v>0</v>
      </c>
      <c r="H20" s="8">
        <v>10422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54</v>
      </c>
      <c r="D21" s="21"/>
      <c r="E21" s="21"/>
      <c r="F21" s="21"/>
      <c r="G21" s="21">
        <f t="shared" si="1"/>
        <v>0</v>
      </c>
      <c r="H21" s="9">
        <v>9576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100063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32"/>
      <c r="L35" s="39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32"/>
      <c r="L36" s="11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G22:G23"/>
    <mergeCell ref="C22:C23"/>
    <mergeCell ref="K7:K8"/>
    <mergeCell ref="K4:L5"/>
    <mergeCell ref="H22:H23"/>
    <mergeCell ref="I22:I23"/>
    <mergeCell ref="J22:J23"/>
    <mergeCell ref="B1:L1"/>
    <mergeCell ref="B3:L3"/>
    <mergeCell ref="B7:B9"/>
    <mergeCell ref="C7:G7"/>
    <mergeCell ref="H7:J7"/>
    <mergeCell ref="B22:B23"/>
    <mergeCell ref="L7:L8"/>
    <mergeCell ref="D22:D23"/>
    <mergeCell ref="E22:E23"/>
    <mergeCell ref="F22:F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53</v>
      </c>
      <c r="K4" s="105" t="s">
        <v>54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39</v>
      </c>
      <c r="D10" s="21"/>
      <c r="E10" s="21"/>
      <c r="F10" s="21"/>
      <c r="G10" s="21">
        <f>C10*D10*E10-F10</f>
        <v>0</v>
      </c>
      <c r="H10" s="7">
        <v>5366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39</v>
      </c>
      <c r="D11" s="21"/>
      <c r="E11" s="21"/>
      <c r="F11" s="21"/>
      <c r="G11" s="21">
        <f aca="true" t="shared" si="1" ref="G11:G21">C11*D11*E11-F11</f>
        <v>0</v>
      </c>
      <c r="H11" s="8">
        <v>4346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39</v>
      </c>
      <c r="D12" s="21"/>
      <c r="E12" s="21"/>
      <c r="F12" s="21"/>
      <c r="G12" s="21">
        <f t="shared" si="1"/>
        <v>0</v>
      </c>
      <c r="H12" s="8">
        <v>5759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39</v>
      </c>
      <c r="D13" s="21"/>
      <c r="E13" s="21"/>
      <c r="F13" s="21"/>
      <c r="G13" s="21">
        <f t="shared" si="1"/>
        <v>0</v>
      </c>
      <c r="H13" s="8">
        <v>10299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39</v>
      </c>
      <c r="D14" s="21"/>
      <c r="E14" s="21"/>
      <c r="F14" s="21"/>
      <c r="G14" s="21">
        <f t="shared" si="1"/>
        <v>0</v>
      </c>
      <c r="H14" s="8">
        <v>13595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39</v>
      </c>
      <c r="D15" s="21"/>
      <c r="E15" s="21"/>
      <c r="F15" s="21"/>
      <c r="G15" s="21">
        <f t="shared" si="1"/>
        <v>0</v>
      </c>
      <c r="H15" s="8">
        <v>6282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39</v>
      </c>
      <c r="D16" s="21"/>
      <c r="E16" s="21"/>
      <c r="F16" s="21"/>
      <c r="G16" s="21">
        <f t="shared" si="1"/>
        <v>0</v>
      </c>
      <c r="H16" s="8">
        <v>4901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39</v>
      </c>
      <c r="D17" s="21"/>
      <c r="E17" s="21"/>
      <c r="F17" s="21"/>
      <c r="G17" s="21">
        <f t="shared" si="1"/>
        <v>0</v>
      </c>
      <c r="H17" s="8">
        <v>5760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39</v>
      </c>
      <c r="D18" s="21"/>
      <c r="E18" s="21"/>
      <c r="F18" s="21"/>
      <c r="G18" s="21">
        <f t="shared" si="1"/>
        <v>0</v>
      </c>
      <c r="H18" s="8">
        <v>11182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39</v>
      </c>
      <c r="D19" s="21"/>
      <c r="E19" s="21"/>
      <c r="F19" s="21"/>
      <c r="G19" s="21">
        <f t="shared" si="1"/>
        <v>0</v>
      </c>
      <c r="H19" s="8">
        <v>11266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39</v>
      </c>
      <c r="D20" s="21"/>
      <c r="E20" s="21"/>
      <c r="F20" s="21"/>
      <c r="G20" s="21">
        <f t="shared" si="1"/>
        <v>0</v>
      </c>
      <c r="H20" s="8">
        <v>9494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39</v>
      </c>
      <c r="D21" s="21"/>
      <c r="E21" s="21"/>
      <c r="F21" s="21"/>
      <c r="G21" s="21">
        <f t="shared" si="1"/>
        <v>0</v>
      </c>
      <c r="H21" s="9">
        <v>8134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96384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3:12" ht="13.5" customHeight="1"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8" ht="13.5" customHeight="1">
      <c r="B39" s="27"/>
      <c r="C39" s="27"/>
      <c r="D39" s="27"/>
      <c r="E39" s="27"/>
      <c r="F39" s="27"/>
      <c r="G39" s="27"/>
      <c r="H39" s="27"/>
    </row>
    <row r="40" ht="13.5" customHeight="1"/>
  </sheetData>
  <sheetProtection/>
  <mergeCells count="17">
    <mergeCell ref="B22:B23"/>
    <mergeCell ref="B1:L1"/>
    <mergeCell ref="B3:L3"/>
    <mergeCell ref="K4:L5"/>
    <mergeCell ref="B7:B9"/>
    <mergeCell ref="C7:G7"/>
    <mergeCell ref="D22:D23"/>
    <mergeCell ref="K7:K8"/>
    <mergeCell ref="H7:J7"/>
    <mergeCell ref="C22:C23"/>
    <mergeCell ref="L7:L8"/>
    <mergeCell ref="E22:E23"/>
    <mergeCell ref="F22:F23"/>
    <mergeCell ref="G22:G23"/>
    <mergeCell ref="H22:H23"/>
    <mergeCell ref="I22:I23"/>
    <mergeCell ref="J22:J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view="pageBreakPreview" zoomScaleSheetLayoutView="100" zoomScalePageLayoutView="0" workbookViewId="0" topLeftCell="A1">
      <selection activeCell="I10" sqref="I10:K21"/>
    </sheetView>
  </sheetViews>
  <sheetFormatPr defaultColWidth="9.00390625" defaultRowHeight="13.5"/>
  <cols>
    <col min="1" max="1" width="3.00390625" style="2" customWidth="1"/>
    <col min="2" max="2" width="9.625" style="2" customWidth="1"/>
    <col min="3" max="4" width="10.625" style="2" customWidth="1"/>
    <col min="5" max="5" width="8.50390625" style="2" bestFit="1" customWidth="1"/>
    <col min="6" max="6" width="12.625" style="2" customWidth="1"/>
    <col min="7" max="7" width="15.625" style="2" customWidth="1"/>
    <col min="8" max="9" width="10.625" style="2" customWidth="1"/>
    <col min="10" max="11" width="15.625" style="2" customWidth="1"/>
    <col min="12" max="12" width="22.00390625" style="2" customWidth="1"/>
    <col min="13" max="16384" width="9.00390625" style="2" customWidth="1"/>
  </cols>
  <sheetData>
    <row r="1" spans="2:12" ht="17.25">
      <c r="B1" s="78" t="str">
        <f>'内訳計算書'!B1</f>
        <v>鳥取県の知事部局及び県警本部の施設で使用する電気の供給　内訳計算書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7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0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3:12" ht="19.5" customHeight="1">
      <c r="C4" s="2" t="s">
        <v>0</v>
      </c>
      <c r="J4" s="65" t="s">
        <v>55</v>
      </c>
      <c r="K4" s="105" t="s">
        <v>54</v>
      </c>
      <c r="L4" s="106"/>
    </row>
    <row r="5" spans="3:12" ht="30.75" customHeight="1">
      <c r="C5" s="2" t="s">
        <v>1</v>
      </c>
      <c r="I5" s="25"/>
      <c r="K5" s="106"/>
      <c r="L5" s="106"/>
    </row>
    <row r="6" ht="11.25" customHeight="1" thickBot="1"/>
    <row r="7" spans="2:12" ht="19.5" customHeight="1">
      <c r="B7" s="84"/>
      <c r="C7" s="81" t="s">
        <v>2</v>
      </c>
      <c r="D7" s="100"/>
      <c r="E7" s="100"/>
      <c r="F7" s="100"/>
      <c r="G7" s="100"/>
      <c r="H7" s="79" t="s">
        <v>3</v>
      </c>
      <c r="I7" s="80"/>
      <c r="J7" s="81"/>
      <c r="K7" s="103" t="s">
        <v>22</v>
      </c>
      <c r="L7" s="82" t="s">
        <v>17</v>
      </c>
    </row>
    <row r="8" spans="2:12" s="6" customFormat="1" ht="40.5">
      <c r="B8" s="85"/>
      <c r="C8" s="10" t="s">
        <v>16</v>
      </c>
      <c r="D8" s="1" t="s">
        <v>20</v>
      </c>
      <c r="E8" s="22" t="s">
        <v>40</v>
      </c>
      <c r="F8" s="22" t="s">
        <v>39</v>
      </c>
      <c r="G8" s="1" t="s">
        <v>4</v>
      </c>
      <c r="H8" s="1" t="s">
        <v>21</v>
      </c>
      <c r="I8" s="1" t="s">
        <v>25</v>
      </c>
      <c r="J8" s="1" t="s">
        <v>4</v>
      </c>
      <c r="K8" s="104"/>
      <c r="L8" s="83"/>
    </row>
    <row r="9" spans="2:12" s="6" customFormat="1" ht="15.75" customHeight="1" thickBot="1">
      <c r="B9" s="86"/>
      <c r="C9" s="14" t="s">
        <v>26</v>
      </c>
      <c r="D9" s="13" t="s">
        <v>27</v>
      </c>
      <c r="E9" s="13" t="s">
        <v>28</v>
      </c>
      <c r="F9" s="13" t="s">
        <v>29</v>
      </c>
      <c r="G9" s="13" t="s">
        <v>24</v>
      </c>
      <c r="H9" s="13" t="s">
        <v>30</v>
      </c>
      <c r="I9" s="13" t="s">
        <v>31</v>
      </c>
      <c r="J9" s="13" t="s">
        <v>33</v>
      </c>
      <c r="K9" s="16" t="s">
        <v>32</v>
      </c>
      <c r="L9" s="19" t="s">
        <v>34</v>
      </c>
    </row>
    <row r="10" spans="2:12" ht="19.5" customHeight="1">
      <c r="B10" s="3" t="s">
        <v>5</v>
      </c>
      <c r="C10" s="15">
        <v>17</v>
      </c>
      <c r="D10" s="21"/>
      <c r="E10" s="21"/>
      <c r="F10" s="21"/>
      <c r="G10" s="21">
        <f>C10*D10*E10-F10</f>
        <v>0</v>
      </c>
      <c r="H10" s="7">
        <v>1769</v>
      </c>
      <c r="I10" s="34"/>
      <c r="J10" s="23"/>
      <c r="K10" s="24"/>
      <c r="L10" s="26">
        <f aca="true" t="shared" si="0" ref="L10:L21">INT(+G10+J10-K10)</f>
        <v>0</v>
      </c>
    </row>
    <row r="11" spans="2:12" ht="19.5" customHeight="1">
      <c r="B11" s="4" t="s">
        <v>6</v>
      </c>
      <c r="C11" s="15">
        <f>C10</f>
        <v>17</v>
      </c>
      <c r="D11" s="21"/>
      <c r="E11" s="21"/>
      <c r="F11" s="21"/>
      <c r="G11" s="21">
        <f aca="true" t="shared" si="1" ref="G11:G21">C11*D11*E11-F11</f>
        <v>0</v>
      </c>
      <c r="H11" s="8">
        <v>1618</v>
      </c>
      <c r="I11" s="34"/>
      <c r="J11" s="23"/>
      <c r="K11" s="24"/>
      <c r="L11" s="26">
        <f t="shared" si="0"/>
        <v>0</v>
      </c>
    </row>
    <row r="12" spans="2:12" ht="19.5" customHeight="1">
      <c r="B12" s="3" t="s">
        <v>7</v>
      </c>
      <c r="C12" s="15">
        <f aca="true" t="shared" si="2" ref="C12:C21">C11</f>
        <v>17</v>
      </c>
      <c r="D12" s="21"/>
      <c r="E12" s="21"/>
      <c r="F12" s="21"/>
      <c r="G12" s="21">
        <f t="shared" si="1"/>
        <v>0</v>
      </c>
      <c r="H12" s="8">
        <v>1719</v>
      </c>
      <c r="I12" s="34"/>
      <c r="J12" s="23"/>
      <c r="K12" s="24"/>
      <c r="L12" s="26">
        <f t="shared" si="0"/>
        <v>0</v>
      </c>
    </row>
    <row r="13" spans="2:12" ht="19.5" customHeight="1">
      <c r="B13" s="4" t="s">
        <v>8</v>
      </c>
      <c r="C13" s="15">
        <f t="shared" si="2"/>
        <v>17</v>
      </c>
      <c r="D13" s="21"/>
      <c r="E13" s="21"/>
      <c r="F13" s="21"/>
      <c r="G13" s="21">
        <f t="shared" si="1"/>
        <v>0</v>
      </c>
      <c r="H13" s="8">
        <v>2897</v>
      </c>
      <c r="I13" s="12"/>
      <c r="J13" s="23"/>
      <c r="K13" s="24"/>
      <c r="L13" s="26">
        <f t="shared" si="0"/>
        <v>0</v>
      </c>
    </row>
    <row r="14" spans="2:12" ht="19.5" customHeight="1">
      <c r="B14" s="3" t="s">
        <v>9</v>
      </c>
      <c r="C14" s="15">
        <f t="shared" si="2"/>
        <v>17</v>
      </c>
      <c r="D14" s="21"/>
      <c r="E14" s="21"/>
      <c r="F14" s="21"/>
      <c r="G14" s="21">
        <f t="shared" si="1"/>
        <v>0</v>
      </c>
      <c r="H14" s="8">
        <v>3474</v>
      </c>
      <c r="I14" s="12"/>
      <c r="J14" s="23"/>
      <c r="K14" s="24"/>
      <c r="L14" s="26">
        <f t="shared" si="0"/>
        <v>0</v>
      </c>
    </row>
    <row r="15" spans="2:12" ht="19.5" customHeight="1">
      <c r="B15" s="4" t="s">
        <v>10</v>
      </c>
      <c r="C15" s="15">
        <f t="shared" si="2"/>
        <v>17</v>
      </c>
      <c r="D15" s="21"/>
      <c r="E15" s="21"/>
      <c r="F15" s="21"/>
      <c r="G15" s="21">
        <f t="shared" si="1"/>
        <v>0</v>
      </c>
      <c r="H15" s="8">
        <v>1901</v>
      </c>
      <c r="I15" s="12"/>
      <c r="J15" s="23"/>
      <c r="K15" s="24"/>
      <c r="L15" s="26">
        <f t="shared" si="0"/>
        <v>0</v>
      </c>
    </row>
    <row r="16" spans="2:12" ht="19.5" customHeight="1">
      <c r="B16" s="3" t="s">
        <v>11</v>
      </c>
      <c r="C16" s="15">
        <f t="shared" si="2"/>
        <v>17</v>
      </c>
      <c r="D16" s="21"/>
      <c r="E16" s="21"/>
      <c r="F16" s="21"/>
      <c r="G16" s="21">
        <f t="shared" si="1"/>
        <v>0</v>
      </c>
      <c r="H16" s="8">
        <v>1980</v>
      </c>
      <c r="I16" s="34"/>
      <c r="J16" s="23"/>
      <c r="K16" s="24"/>
      <c r="L16" s="26">
        <f t="shared" si="0"/>
        <v>0</v>
      </c>
    </row>
    <row r="17" spans="2:12" ht="19.5" customHeight="1">
      <c r="B17" s="4" t="s">
        <v>12</v>
      </c>
      <c r="C17" s="15">
        <f t="shared" si="2"/>
        <v>17</v>
      </c>
      <c r="D17" s="21"/>
      <c r="E17" s="21"/>
      <c r="F17" s="21"/>
      <c r="G17" s="21">
        <f t="shared" si="1"/>
        <v>0</v>
      </c>
      <c r="H17" s="8">
        <v>1958</v>
      </c>
      <c r="I17" s="34"/>
      <c r="J17" s="23"/>
      <c r="K17" s="24"/>
      <c r="L17" s="26">
        <f t="shared" si="0"/>
        <v>0</v>
      </c>
    </row>
    <row r="18" spans="2:12" ht="19.5" customHeight="1">
      <c r="B18" s="3" t="s">
        <v>13</v>
      </c>
      <c r="C18" s="15">
        <f t="shared" si="2"/>
        <v>17</v>
      </c>
      <c r="D18" s="21"/>
      <c r="E18" s="21"/>
      <c r="F18" s="21"/>
      <c r="G18" s="21">
        <f t="shared" si="1"/>
        <v>0</v>
      </c>
      <c r="H18" s="8">
        <v>2376</v>
      </c>
      <c r="I18" s="34"/>
      <c r="J18" s="23"/>
      <c r="K18" s="24"/>
      <c r="L18" s="26">
        <f t="shared" si="0"/>
        <v>0</v>
      </c>
    </row>
    <row r="19" spans="2:12" ht="19.5" customHeight="1">
      <c r="B19" s="4" t="s">
        <v>14</v>
      </c>
      <c r="C19" s="15">
        <f t="shared" si="2"/>
        <v>17</v>
      </c>
      <c r="D19" s="21"/>
      <c r="E19" s="21"/>
      <c r="F19" s="21"/>
      <c r="G19" s="21">
        <f t="shared" si="1"/>
        <v>0</v>
      </c>
      <c r="H19" s="8">
        <v>2318</v>
      </c>
      <c r="I19" s="34"/>
      <c r="J19" s="23"/>
      <c r="K19" s="24"/>
      <c r="L19" s="26">
        <f t="shared" si="0"/>
        <v>0</v>
      </c>
    </row>
    <row r="20" spans="2:12" ht="19.5" customHeight="1">
      <c r="B20" s="4" t="s">
        <v>18</v>
      </c>
      <c r="C20" s="15">
        <f t="shared" si="2"/>
        <v>17</v>
      </c>
      <c r="D20" s="21"/>
      <c r="E20" s="21"/>
      <c r="F20" s="21"/>
      <c r="G20" s="21">
        <f t="shared" si="1"/>
        <v>0</v>
      </c>
      <c r="H20" s="8">
        <v>2285</v>
      </c>
      <c r="I20" s="34"/>
      <c r="J20" s="23"/>
      <c r="K20" s="24"/>
      <c r="L20" s="26">
        <f t="shared" si="0"/>
        <v>0</v>
      </c>
    </row>
    <row r="21" spans="2:12" ht="19.5" customHeight="1" thickBot="1">
      <c r="B21" s="5" t="s">
        <v>19</v>
      </c>
      <c r="C21" s="15">
        <f t="shared" si="2"/>
        <v>17</v>
      </c>
      <c r="D21" s="21"/>
      <c r="E21" s="21"/>
      <c r="F21" s="21"/>
      <c r="G21" s="21">
        <f t="shared" si="1"/>
        <v>0</v>
      </c>
      <c r="H21" s="9">
        <v>2210</v>
      </c>
      <c r="I21" s="34"/>
      <c r="J21" s="23"/>
      <c r="K21" s="24"/>
      <c r="L21" s="26">
        <f t="shared" si="0"/>
        <v>0</v>
      </c>
    </row>
    <row r="22" spans="2:12" ht="13.5" customHeight="1">
      <c r="B22" s="95" t="s">
        <v>15</v>
      </c>
      <c r="C22" s="93"/>
      <c r="D22" s="87"/>
      <c r="E22" s="87"/>
      <c r="F22" s="87"/>
      <c r="G22" s="87"/>
      <c r="H22" s="89">
        <f>SUM(H10:H21)</f>
        <v>26505</v>
      </c>
      <c r="I22" s="91"/>
      <c r="J22" s="91"/>
      <c r="K22" s="17"/>
      <c r="L22" s="20" t="s">
        <v>136</v>
      </c>
    </row>
    <row r="23" spans="2:12" ht="24" customHeight="1" thickBot="1">
      <c r="B23" s="96"/>
      <c r="C23" s="94"/>
      <c r="D23" s="88"/>
      <c r="E23" s="88"/>
      <c r="F23" s="88"/>
      <c r="G23" s="88"/>
      <c r="H23" s="90"/>
      <c r="I23" s="92"/>
      <c r="J23" s="92"/>
      <c r="K23" s="18"/>
      <c r="L23" s="31">
        <f>SUM(L10:L21)</f>
        <v>0</v>
      </c>
    </row>
    <row r="24" ht="9.75" customHeight="1"/>
    <row r="25" spans="2:12" ht="13.5" customHeight="1">
      <c r="B25" s="27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2:12" ht="13.5" customHeight="1">
      <c r="B26" s="27" t="s"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13.5" customHeight="1">
      <c r="B27" s="2" t="s">
        <v>121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3.5" customHeight="1">
      <c r="B28" s="27" t="s">
        <v>122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3.5" customHeight="1">
      <c r="B29" s="27" t="s">
        <v>125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3.5" customHeight="1">
      <c r="B30" s="32" t="s">
        <v>123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3.5" customHeight="1">
      <c r="B31" s="2" t="s">
        <v>124</v>
      </c>
      <c r="J31" s="32"/>
      <c r="K31" s="32"/>
      <c r="L31" s="32"/>
    </row>
    <row r="32" spans="2:12" ht="13.5" customHeight="1">
      <c r="B32" s="32" t="s">
        <v>127</v>
      </c>
      <c r="C32" s="32"/>
      <c r="D32" s="32"/>
      <c r="E32" s="32"/>
      <c r="F32" s="32"/>
      <c r="G32" s="32"/>
      <c r="H32" s="32"/>
      <c r="I32" s="32"/>
      <c r="J32" s="27"/>
      <c r="K32" s="27"/>
      <c r="L32" s="27"/>
    </row>
    <row r="33" spans="2:12" ht="13.5" customHeight="1">
      <c r="B33" s="2" t="s">
        <v>126</v>
      </c>
      <c r="I33" s="27"/>
      <c r="J33" s="27"/>
      <c r="K33" s="27"/>
      <c r="L33" s="27"/>
    </row>
    <row r="34" spans="2:12" ht="13.5" customHeight="1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3.5" customHeight="1">
      <c r="B35" s="27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ht="13.5" customHeight="1">
      <c r="B36" s="27" t="s">
        <v>119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3:11" ht="13.5" customHeight="1">
      <c r="C37" s="27"/>
      <c r="D37" s="27"/>
      <c r="E37" s="27"/>
      <c r="F37" s="27"/>
      <c r="G37" s="27"/>
      <c r="H37" s="27"/>
      <c r="I37" s="27"/>
      <c r="J37" s="27"/>
      <c r="K37" s="32"/>
    </row>
    <row r="38" spans="2:9" ht="13.5" customHeight="1">
      <c r="B38" s="27"/>
      <c r="C38" s="27"/>
      <c r="D38" s="27"/>
      <c r="E38" s="27"/>
      <c r="F38" s="27"/>
      <c r="G38" s="27"/>
      <c r="H38" s="27"/>
      <c r="I38" s="27"/>
    </row>
    <row r="39" spans="2:12" ht="13.5" customHeight="1">
      <c r="B39" s="27"/>
      <c r="C39" s="27"/>
      <c r="D39" s="27"/>
      <c r="E39" s="27"/>
      <c r="F39" s="27"/>
      <c r="G39" s="27"/>
      <c r="H39" s="27"/>
      <c r="L39" s="11"/>
    </row>
    <row r="40" ht="13.5" customHeight="1"/>
  </sheetData>
  <sheetProtection/>
  <mergeCells count="17">
    <mergeCell ref="B22:B23"/>
    <mergeCell ref="B1:L1"/>
    <mergeCell ref="B3:L3"/>
    <mergeCell ref="K4:L5"/>
    <mergeCell ref="B7:B9"/>
    <mergeCell ref="C7:G7"/>
    <mergeCell ref="D22:D23"/>
    <mergeCell ref="K7:K8"/>
    <mergeCell ref="H7:J7"/>
    <mergeCell ref="C22:C23"/>
    <mergeCell ref="L7:L8"/>
    <mergeCell ref="E22:E23"/>
    <mergeCell ref="F22:F23"/>
    <mergeCell ref="G22:G23"/>
    <mergeCell ref="H22:H23"/>
    <mergeCell ref="I22:I23"/>
    <mergeCell ref="J22:J23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88" r:id="rId1"/>
  <headerFooter alignWithMargins="0">
    <oddHeader>&amp;R&amp;"ＭＳ 明朝,標準"様式第５号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鳥取県庁</cp:lastModifiedBy>
  <cp:lastPrinted>2016-01-21T00:59:27Z</cp:lastPrinted>
  <dcterms:created xsi:type="dcterms:W3CDTF">2004-01-29T23:56:47Z</dcterms:created>
  <dcterms:modified xsi:type="dcterms:W3CDTF">2016-01-25T05:06:38Z</dcterms:modified>
  <cp:category/>
  <cp:version/>
  <cp:contentType/>
  <cp:contentStatus/>
</cp:coreProperties>
</file>