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95" yWindow="65521" windowWidth="10200" windowHeight="7830" activeTab="1"/>
  </bookViews>
  <sheets>
    <sheet name="第53表" sheetId="1" r:id="rId1"/>
    <sheet name="参考表２" sheetId="2" r:id="rId2"/>
  </sheets>
  <definedNames>
    <definedName name="_xlnm.Print_Area" localSheetId="0">'第53表'!$A$1:$AO$25</definedName>
    <definedName name="_xlnm.Print_Titles" localSheetId="0">'第53表'!$A:$B</definedName>
  </definedNames>
  <calcPr fullCalcOnLoad="1"/>
</workbook>
</file>

<file path=xl/sharedStrings.xml><?xml version="1.0" encoding="utf-8"?>
<sst xmlns="http://schemas.openxmlformats.org/spreadsheetml/2006/main" count="111" uniqueCount="72">
  <si>
    <t>第53表　</t>
  </si>
  <si>
    <t>年次別２０歳未満女子の人工妊娠中絶件数、率（１５歳～１９歳女子人口千対）（市町村・保健所別）　</t>
  </si>
  <si>
    <t>区　　分</t>
  </si>
  <si>
    <t>実　　　　　　　　　　　　　　　　　　　　数　　　　　　（単位：人）</t>
  </si>
  <si>
    <t>率　　（１５歳～１９歳人口千対）</t>
  </si>
  <si>
    <t>平成6年</t>
  </si>
  <si>
    <t>平成7年</t>
  </si>
  <si>
    <t>平成8年</t>
  </si>
  <si>
    <t>平成9年</t>
  </si>
  <si>
    <t>平成10年</t>
  </si>
  <si>
    <t>平成11年</t>
  </si>
  <si>
    <t>平成12年</t>
  </si>
  <si>
    <t>平成13年</t>
  </si>
  <si>
    <t>平成14年度</t>
  </si>
  <si>
    <t>平成15年度</t>
  </si>
  <si>
    <t>平成16年度</t>
  </si>
  <si>
    <t>平成17年度</t>
  </si>
  <si>
    <t>平成18年度</t>
  </si>
  <si>
    <t>平成１９年</t>
  </si>
  <si>
    <t>平成２０年</t>
  </si>
  <si>
    <t>平成２１年</t>
  </si>
  <si>
    <t>平成18年度</t>
  </si>
  <si>
    <t>平成19年度</t>
  </si>
  <si>
    <t>平成20年度</t>
  </si>
  <si>
    <t>平成21年度</t>
  </si>
  <si>
    <t>県計</t>
  </si>
  <si>
    <t>鳥取市</t>
  </si>
  <si>
    <t>米子市</t>
  </si>
  <si>
    <t>倉吉市</t>
  </si>
  <si>
    <t>境港市</t>
  </si>
  <si>
    <t>岩美郡</t>
  </si>
  <si>
    <t>八頭郡</t>
  </si>
  <si>
    <t>東伯郡</t>
  </si>
  <si>
    <t>西伯郡</t>
  </si>
  <si>
    <t>日野郡</t>
  </si>
  <si>
    <t>保健所</t>
  </si>
  <si>
    <t>鳥取</t>
  </si>
  <si>
    <t>倉吉</t>
  </si>
  <si>
    <t>米子</t>
  </si>
  <si>
    <t>日野</t>
  </si>
  <si>
    <t>医療圏
二次保健</t>
  </si>
  <si>
    <t>東部</t>
  </si>
  <si>
    <t>中部</t>
  </si>
  <si>
    <t>西部</t>
  </si>
  <si>
    <t>注：１）</t>
  </si>
  <si>
    <t>各年の率の算出にもちいた各市町村（平成１７年１０月１日現在の市町村単位で集計）１５歳～１９歳女子人口は参考表２のとおり。</t>
  </si>
  <si>
    <t>区　　　分</t>
  </si>
  <si>
    <t>平成14年</t>
  </si>
  <si>
    <t>平成15年</t>
  </si>
  <si>
    <t>平成１６年</t>
  </si>
  <si>
    <t>平成１７年</t>
  </si>
  <si>
    <t>平成18年</t>
  </si>
  <si>
    <t>鳥取保健所管内</t>
  </si>
  <si>
    <t>倉吉保健所管内</t>
  </si>
  <si>
    <t>米子保健所管内</t>
  </si>
  <si>
    <t>日野保健所管内</t>
  </si>
  <si>
    <t>平成２１年</t>
  </si>
  <si>
    <t>平成２２年</t>
  </si>
  <si>
    <t>第６６表　参考表２</t>
  </si>
  <si>
    <t>平成２２年度</t>
  </si>
  <si>
    <t>-</t>
  </si>
  <si>
    <t>平成２３年度</t>
  </si>
  <si>
    <t>平成２３年</t>
  </si>
  <si>
    <t>平成２４年</t>
  </si>
  <si>
    <t>平成２４年度</t>
  </si>
  <si>
    <t>平成24年</t>
  </si>
  <si>
    <t>年次別２０歳未満女子の人工妊娠中絶件数、率（１５歳～１９歳女子人口千対）（市郡・保健所別）　</t>
  </si>
  <si>
    <t>２０歳未満女子の人工妊娠中絶率の算出に用いた各年毎の市郡別女子人口（１５歳～１９歳）</t>
  </si>
  <si>
    <t>平成２５年度</t>
  </si>
  <si>
    <t>平成２５年</t>
  </si>
  <si>
    <t>注）平成７年、平成１２年は国勢調査結果、それ以外は鳥取県企画部統計課が発表した各年１０月１日現在推計人口をそれぞれ平成２５年１０月１日現在の市町村、保健所管内単位で集計した。</t>
  </si>
  <si>
    <t>各年の率の算出にもちいた各市町村（平成２５年１０月１日現在の市町村単位で集計）１５歳～１９歳女子人口は参考表２のとおり。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</si>
</sst>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 numFmtId="178" formatCode="#,##0.0_ "/>
    <numFmt numFmtId="179" formatCode="00000"/>
    <numFmt numFmtId="180" formatCode="#,##0_ "/>
  </numFmts>
  <fonts count="40">
    <font>
      <sz val="11"/>
      <name val="ＭＳ Ｐゴシック"/>
      <family val="3"/>
    </font>
    <font>
      <sz val="14"/>
      <name val="ＭＳ Ｐゴシック"/>
      <family val="3"/>
    </font>
    <font>
      <sz val="11"/>
      <name val="ＭＳ ゴシック"/>
      <family val="3"/>
    </font>
    <font>
      <sz val="6"/>
      <name val="ＭＳ Ｐゴシック"/>
      <family val="3"/>
    </font>
    <font>
      <sz val="11"/>
      <name val="ＭＳ Ｐ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color indexed="63"/>
      </right>
      <top style="medium"/>
      <bottom>
        <color indexed="63"/>
      </bottom>
    </border>
    <border>
      <left style="thin"/>
      <right style="thin"/>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color indexed="63"/>
      </bottom>
    </border>
    <border>
      <left style="medium"/>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medium"/>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color indexed="63"/>
      </left>
      <right style="medium"/>
      <top style="medium"/>
      <bottom style="thin"/>
    </border>
    <border>
      <left style="thin"/>
      <right style="medium"/>
      <top style="medium"/>
      <bottom style="thin"/>
    </border>
    <border>
      <left style="thin"/>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 fillId="0" borderId="0">
      <alignment/>
      <protection/>
    </xf>
    <xf numFmtId="0" fontId="2" fillId="0" borderId="0">
      <alignment/>
      <protection/>
    </xf>
    <xf numFmtId="0" fontId="39" fillId="32" borderId="0" applyNumberFormat="0" applyBorder="0" applyAlignment="0" applyProtection="0"/>
  </cellStyleXfs>
  <cellXfs count="228">
    <xf numFmtId="0" fontId="0" fillId="0" borderId="0" xfId="0" applyAlignment="1">
      <alignment vertical="center"/>
    </xf>
    <xf numFmtId="0" fontId="1" fillId="33" borderId="0" xfId="61" applyFont="1" applyFill="1" applyAlignment="1" applyProtection="1">
      <alignment vertical="center"/>
      <protection/>
    </xf>
    <xf numFmtId="0" fontId="1" fillId="33" borderId="0" xfId="61" applyFont="1" applyFill="1" applyAlignment="1">
      <alignment vertical="top"/>
      <protection/>
    </xf>
    <xf numFmtId="0" fontId="1" fillId="0" borderId="0" xfId="61" applyFont="1" applyFill="1" applyAlignment="1">
      <alignment vertical="top"/>
      <protection/>
    </xf>
    <xf numFmtId="0" fontId="1" fillId="0" borderId="0" xfId="61" applyFont="1" applyFill="1" applyBorder="1" applyAlignment="1">
      <alignment vertical="top"/>
      <protection/>
    </xf>
    <xf numFmtId="0" fontId="0" fillId="33" borderId="0" xfId="61" applyFont="1" applyFill="1" applyAlignment="1">
      <alignment vertical="top"/>
      <protection/>
    </xf>
    <xf numFmtId="0" fontId="4" fillId="33" borderId="0" xfId="61" applyFont="1" applyFill="1">
      <alignment/>
      <protection/>
    </xf>
    <xf numFmtId="0" fontId="4" fillId="33" borderId="0" xfId="61" applyFont="1" applyFill="1" applyBorder="1">
      <alignment/>
      <protection/>
    </xf>
    <xf numFmtId="41" fontId="4" fillId="33" borderId="10" xfId="61" applyNumberFormat="1" applyFont="1" applyFill="1" applyBorder="1" applyAlignment="1" applyProtection="1">
      <alignment horizontal="right" vertical="center"/>
      <protection locked="0"/>
    </xf>
    <xf numFmtId="41" fontId="4" fillId="33" borderId="11" xfId="61" applyNumberFormat="1" applyFont="1" applyFill="1" applyBorder="1" applyAlignment="1" applyProtection="1">
      <alignment horizontal="right" vertical="center"/>
      <protection locked="0"/>
    </xf>
    <xf numFmtId="41" fontId="4" fillId="33" borderId="12" xfId="61" applyNumberFormat="1" applyFont="1" applyFill="1" applyBorder="1" applyAlignment="1" applyProtection="1">
      <alignment horizontal="right" vertical="center"/>
      <protection locked="0"/>
    </xf>
    <xf numFmtId="178" fontId="4" fillId="33" borderId="10" xfId="61" applyNumberFormat="1" applyFont="1" applyFill="1" applyBorder="1" applyAlignment="1" applyProtection="1">
      <alignment horizontal="right" vertical="center"/>
      <protection locked="0"/>
    </xf>
    <xf numFmtId="178" fontId="4" fillId="33" borderId="11" xfId="61" applyNumberFormat="1" applyFont="1" applyFill="1" applyBorder="1" applyAlignment="1" applyProtection="1">
      <alignment horizontal="right" vertical="center"/>
      <protection locked="0"/>
    </xf>
    <xf numFmtId="178" fontId="4" fillId="33" borderId="12" xfId="61" applyNumberFormat="1" applyFont="1" applyFill="1" applyBorder="1" applyAlignment="1" applyProtection="1">
      <alignment horizontal="right" vertical="center"/>
      <protection locked="0"/>
    </xf>
    <xf numFmtId="178" fontId="4" fillId="33" borderId="13" xfId="61" applyNumberFormat="1" applyFont="1" applyFill="1" applyBorder="1" applyAlignment="1">
      <alignment vertical="center"/>
      <protection/>
    </xf>
    <xf numFmtId="178" fontId="4" fillId="0" borderId="14" xfId="61" applyNumberFormat="1" applyFont="1" applyFill="1" applyBorder="1" applyAlignment="1">
      <alignment vertical="center"/>
      <protection/>
    </xf>
    <xf numFmtId="178" fontId="4" fillId="33" borderId="14" xfId="61" applyNumberFormat="1" applyFont="1" applyFill="1" applyBorder="1" applyAlignment="1">
      <alignment vertical="center"/>
      <protection/>
    </xf>
    <xf numFmtId="0" fontId="4" fillId="33" borderId="0" xfId="61" applyFont="1" applyFill="1" applyAlignment="1">
      <alignment vertical="center"/>
      <protection/>
    </xf>
    <xf numFmtId="41" fontId="4" fillId="33" borderId="15" xfId="61" applyNumberFormat="1" applyFont="1" applyFill="1" applyBorder="1" applyAlignment="1" applyProtection="1">
      <alignment horizontal="right" vertical="center"/>
      <protection locked="0"/>
    </xf>
    <xf numFmtId="41" fontId="4" fillId="33" borderId="16" xfId="61" applyNumberFormat="1" applyFont="1" applyFill="1" applyBorder="1" applyAlignment="1" applyProtection="1">
      <alignment horizontal="right" vertical="center"/>
      <protection locked="0"/>
    </xf>
    <xf numFmtId="41" fontId="4" fillId="33" borderId="17" xfId="61" applyNumberFormat="1" applyFont="1" applyFill="1" applyBorder="1" applyAlignment="1" applyProtection="1">
      <alignment horizontal="right" vertical="center"/>
      <protection locked="0"/>
    </xf>
    <xf numFmtId="178" fontId="4" fillId="33" borderId="15" xfId="61" applyNumberFormat="1" applyFont="1" applyFill="1" applyBorder="1" applyAlignment="1" applyProtection="1">
      <alignment horizontal="right" vertical="center"/>
      <protection locked="0"/>
    </xf>
    <xf numFmtId="178" fontId="4" fillId="33" borderId="16" xfId="61" applyNumberFormat="1" applyFont="1" applyFill="1" applyBorder="1" applyAlignment="1" applyProtection="1">
      <alignment horizontal="right" vertical="center"/>
      <protection locked="0"/>
    </xf>
    <xf numFmtId="178" fontId="4" fillId="33" borderId="17" xfId="61" applyNumberFormat="1" applyFont="1" applyFill="1" applyBorder="1" applyAlignment="1" applyProtection="1">
      <alignment horizontal="right" vertical="center"/>
      <protection locked="0"/>
    </xf>
    <xf numFmtId="178" fontId="4" fillId="33" borderId="17" xfId="61" applyNumberFormat="1" applyFont="1" applyFill="1" applyBorder="1" applyAlignment="1">
      <alignment vertical="center"/>
      <protection/>
    </xf>
    <xf numFmtId="178" fontId="4" fillId="33" borderId="12" xfId="61" applyNumberFormat="1" applyFont="1" applyFill="1" applyBorder="1" applyAlignment="1">
      <alignment vertical="center"/>
      <protection/>
    </xf>
    <xf numFmtId="178" fontId="4" fillId="33" borderId="12" xfId="61" applyNumberFormat="1" applyFont="1" applyFill="1" applyBorder="1" applyAlignment="1">
      <alignment horizontal="right" vertical="center"/>
      <protection/>
    </xf>
    <xf numFmtId="0" fontId="4" fillId="33" borderId="18" xfId="61" applyFont="1" applyFill="1" applyBorder="1" applyAlignment="1">
      <alignment horizontal="distributed" vertical="center"/>
      <protection/>
    </xf>
    <xf numFmtId="0" fontId="4" fillId="33" borderId="19" xfId="61" applyFont="1" applyFill="1" applyBorder="1" applyAlignment="1">
      <alignment horizontal="distributed" vertical="center"/>
      <protection/>
    </xf>
    <xf numFmtId="0" fontId="4" fillId="33" borderId="20" xfId="61" applyFont="1" applyFill="1" applyBorder="1" applyAlignment="1">
      <alignment horizontal="distributed" vertical="center"/>
      <protection/>
    </xf>
    <xf numFmtId="41" fontId="4" fillId="33" borderId="10" xfId="61" applyNumberFormat="1" applyFont="1" applyFill="1" applyBorder="1" applyAlignment="1">
      <alignment horizontal="right" vertical="center"/>
      <protection/>
    </xf>
    <xf numFmtId="41" fontId="4" fillId="33" borderId="11" xfId="61" applyNumberFormat="1" applyFont="1" applyFill="1" applyBorder="1" applyAlignment="1">
      <alignment horizontal="right" vertical="center"/>
      <protection/>
    </xf>
    <xf numFmtId="178" fontId="4" fillId="33" borderId="10" xfId="61" applyNumberFormat="1" applyFont="1" applyFill="1" applyBorder="1" applyAlignment="1">
      <alignment horizontal="right" vertical="center"/>
      <protection/>
    </xf>
    <xf numFmtId="178" fontId="4" fillId="33" borderId="11" xfId="61" applyNumberFormat="1" applyFont="1" applyFill="1" applyBorder="1" applyAlignment="1">
      <alignment horizontal="right" vertical="center"/>
      <protection/>
    </xf>
    <xf numFmtId="41" fontId="4" fillId="33" borderId="12" xfId="61" applyNumberFormat="1" applyFont="1" applyFill="1" applyBorder="1" applyAlignment="1">
      <alignment horizontal="right" vertical="center"/>
      <protection/>
    </xf>
    <xf numFmtId="0" fontId="4" fillId="33" borderId="21" xfId="61" applyFont="1" applyFill="1" applyBorder="1" applyAlignment="1">
      <alignment horizontal="distributed" vertical="center"/>
      <protection/>
    </xf>
    <xf numFmtId="41" fontId="4" fillId="33" borderId="22" xfId="61" applyNumberFormat="1" applyFont="1" applyFill="1" applyBorder="1" applyAlignment="1">
      <alignment horizontal="right" vertical="center"/>
      <protection/>
    </xf>
    <xf numFmtId="41" fontId="4" fillId="33" borderId="23" xfId="61" applyNumberFormat="1" applyFont="1" applyFill="1" applyBorder="1" applyAlignment="1">
      <alignment horizontal="right" vertical="center"/>
      <protection/>
    </xf>
    <xf numFmtId="41" fontId="4" fillId="33" borderId="24" xfId="61" applyNumberFormat="1" applyFont="1" applyFill="1" applyBorder="1" applyAlignment="1">
      <alignment horizontal="right" vertical="center"/>
      <protection/>
    </xf>
    <xf numFmtId="178" fontId="4" fillId="33" borderId="22" xfId="61" applyNumberFormat="1" applyFont="1" applyFill="1" applyBorder="1" applyAlignment="1">
      <alignment horizontal="right" vertical="center"/>
      <protection/>
    </xf>
    <xf numFmtId="178" fontId="4" fillId="33" borderId="23" xfId="61" applyNumberFormat="1" applyFont="1" applyFill="1" applyBorder="1" applyAlignment="1">
      <alignment horizontal="right" vertical="center"/>
      <protection/>
    </xf>
    <xf numFmtId="178" fontId="4" fillId="33" borderId="24" xfId="61" applyNumberFormat="1" applyFont="1" applyFill="1" applyBorder="1" applyAlignment="1">
      <alignment horizontal="right" vertical="center"/>
      <protection/>
    </xf>
    <xf numFmtId="178" fontId="4" fillId="33" borderId="24" xfId="61" applyNumberFormat="1" applyFont="1" applyFill="1" applyBorder="1" applyAlignment="1">
      <alignment vertical="center"/>
      <protection/>
    </xf>
    <xf numFmtId="0" fontId="2" fillId="33" borderId="0" xfId="61" applyFill="1">
      <alignment/>
      <protection/>
    </xf>
    <xf numFmtId="177" fontId="2" fillId="33" borderId="0" xfId="61" applyNumberFormat="1" applyFill="1">
      <alignment/>
      <protection/>
    </xf>
    <xf numFmtId="0" fontId="2" fillId="0" borderId="0" xfId="61" applyFill="1">
      <alignment/>
      <protection/>
    </xf>
    <xf numFmtId="0" fontId="2" fillId="0" borderId="0" xfId="61" applyFont="1" applyFill="1" applyBorder="1">
      <alignment/>
      <protection/>
    </xf>
    <xf numFmtId="0" fontId="2" fillId="33" borderId="0" xfId="61" applyFont="1" applyFill="1">
      <alignment/>
      <protection/>
    </xf>
    <xf numFmtId="0" fontId="5" fillId="0" borderId="0" xfId="60" applyFont="1" applyFill="1" applyAlignment="1" applyProtection="1">
      <alignment vertical="top"/>
      <protection locked="0"/>
    </xf>
    <xf numFmtId="0" fontId="4" fillId="0" borderId="25" xfId="60" applyFont="1" applyFill="1" applyBorder="1" applyAlignment="1" applyProtection="1">
      <alignment horizontal="center" vertical="center"/>
      <protection locked="0"/>
    </xf>
    <xf numFmtId="0" fontId="4" fillId="0" borderId="26" xfId="60" applyFont="1" applyFill="1" applyBorder="1" applyAlignment="1" applyProtection="1">
      <alignment horizontal="center" vertical="center"/>
      <protection locked="0"/>
    </xf>
    <xf numFmtId="0" fontId="4" fillId="0" borderId="27" xfId="60" applyFont="1" applyFill="1" applyBorder="1" applyAlignment="1" applyProtection="1">
      <alignment horizontal="center" vertical="center"/>
      <protection locked="0"/>
    </xf>
    <xf numFmtId="0" fontId="4" fillId="0" borderId="28" xfId="60" applyFont="1" applyFill="1" applyBorder="1" applyAlignment="1" applyProtection="1">
      <alignment horizontal="center" vertical="center"/>
      <protection locked="0"/>
    </xf>
    <xf numFmtId="0" fontId="4" fillId="0" borderId="29" xfId="60" applyFont="1" applyFill="1" applyBorder="1" applyAlignment="1" applyProtection="1">
      <alignment horizontal="center" vertical="center"/>
      <protection locked="0"/>
    </xf>
    <xf numFmtId="0" fontId="4" fillId="0" borderId="0" xfId="60" applyFont="1" applyFill="1" applyAlignment="1" applyProtection="1">
      <alignment vertical="top"/>
      <protection locked="0"/>
    </xf>
    <xf numFmtId="176" fontId="4" fillId="0" borderId="30" xfId="48" applyNumberFormat="1" applyFont="1" applyFill="1" applyBorder="1" applyAlignment="1" applyProtection="1">
      <alignment horizontal="right" vertical="center"/>
      <protection/>
    </xf>
    <xf numFmtId="176" fontId="4" fillId="0" borderId="31" xfId="60" applyNumberFormat="1" applyFont="1" applyFill="1" applyBorder="1" applyAlignment="1" applyProtection="1">
      <alignment vertical="center"/>
      <protection locked="0"/>
    </xf>
    <xf numFmtId="176" fontId="4" fillId="0" borderId="32" xfId="60" applyNumberFormat="1" applyFont="1" applyFill="1" applyBorder="1" applyAlignment="1" applyProtection="1">
      <alignment vertical="center"/>
      <protection locked="0"/>
    </xf>
    <xf numFmtId="0" fontId="4" fillId="0" borderId="0" xfId="60" applyFont="1" applyFill="1" applyAlignment="1" applyProtection="1">
      <alignment vertical="center"/>
      <protection locked="0"/>
    </xf>
    <xf numFmtId="176" fontId="4" fillId="0" borderId="33" xfId="48" applyNumberFormat="1" applyFont="1" applyFill="1" applyBorder="1" applyAlignment="1" applyProtection="1">
      <alignment horizontal="right" vertical="center"/>
      <protection/>
    </xf>
    <xf numFmtId="176" fontId="4" fillId="0" borderId="11" xfId="60" applyNumberFormat="1" applyFont="1" applyFill="1" applyBorder="1" applyAlignment="1" applyProtection="1">
      <alignment vertical="center"/>
      <protection locked="0"/>
    </xf>
    <xf numFmtId="176" fontId="4" fillId="0" borderId="12" xfId="60" applyNumberFormat="1" applyFont="1" applyFill="1" applyBorder="1" applyAlignment="1" applyProtection="1">
      <alignment vertical="center"/>
      <protection locked="0"/>
    </xf>
    <xf numFmtId="176" fontId="4" fillId="0" borderId="17" xfId="60" applyNumberFormat="1" applyFont="1" applyFill="1" applyBorder="1" applyAlignment="1" applyProtection="1">
      <alignment vertical="center"/>
      <protection locked="0"/>
    </xf>
    <xf numFmtId="37" fontId="0" fillId="0" borderId="16" xfId="0" applyNumberFormat="1" applyFont="1" applyFill="1" applyBorder="1" applyAlignment="1" applyProtection="1">
      <alignment vertical="center"/>
      <protection/>
    </xf>
    <xf numFmtId="176" fontId="4" fillId="0" borderId="16" xfId="60" applyNumberFormat="1" applyFont="1" applyFill="1" applyBorder="1" applyAlignment="1" applyProtection="1">
      <alignment vertical="center"/>
      <protection locked="0"/>
    </xf>
    <xf numFmtId="0" fontId="4" fillId="0" borderId="0" xfId="60" applyFont="1" applyFill="1" applyBorder="1" applyAlignment="1" applyProtection="1">
      <alignment vertical="center"/>
      <protection locked="0"/>
    </xf>
    <xf numFmtId="176" fontId="4" fillId="0" borderId="33" xfId="48" applyNumberFormat="1" applyFont="1" applyFill="1" applyBorder="1" applyAlignment="1" applyProtection="1">
      <alignment horizontal="right" vertical="center"/>
      <protection locked="0"/>
    </xf>
    <xf numFmtId="37" fontId="0" fillId="0" borderId="11" xfId="0" applyNumberFormat="1" applyFont="1" applyFill="1" applyBorder="1" applyAlignment="1" applyProtection="1">
      <alignment vertical="center"/>
      <protection/>
    </xf>
    <xf numFmtId="0" fontId="4" fillId="0" borderId="0" xfId="60" applyFont="1" applyFill="1" applyBorder="1" applyProtection="1">
      <alignment/>
      <protection locked="0"/>
    </xf>
    <xf numFmtId="37" fontId="4" fillId="0" borderId="11" xfId="60" applyNumberFormat="1" applyFont="1" applyFill="1" applyBorder="1" applyProtection="1">
      <alignment/>
      <protection locked="0"/>
    </xf>
    <xf numFmtId="176" fontId="4" fillId="0" borderId="33" xfId="60" applyNumberFormat="1" applyFont="1" applyFill="1" applyBorder="1" applyAlignment="1" applyProtection="1">
      <alignment vertical="center"/>
      <protection locked="0"/>
    </xf>
    <xf numFmtId="0" fontId="0" fillId="0" borderId="11" xfId="0" applyNumberFormat="1" applyFont="1" applyFill="1" applyBorder="1" applyAlignment="1" applyProtection="1">
      <alignment vertical="center"/>
      <protection/>
    </xf>
    <xf numFmtId="0" fontId="4" fillId="0" borderId="11" xfId="60" applyFont="1" applyFill="1" applyBorder="1" applyProtection="1">
      <alignment/>
      <protection locked="0"/>
    </xf>
    <xf numFmtId="176" fontId="4" fillId="0" borderId="34" xfId="60" applyNumberFormat="1" applyFont="1" applyFill="1" applyBorder="1" applyAlignment="1" applyProtection="1">
      <alignment vertical="center"/>
      <protection locked="0"/>
    </xf>
    <xf numFmtId="176" fontId="4" fillId="0" borderId="23" xfId="60" applyNumberFormat="1" applyFont="1" applyFill="1" applyBorder="1" applyAlignment="1" applyProtection="1">
      <alignment vertical="center"/>
      <protection locked="0"/>
    </xf>
    <xf numFmtId="176" fontId="4" fillId="0" borderId="24" xfId="60" applyNumberFormat="1" applyFont="1" applyFill="1" applyBorder="1" applyAlignment="1" applyProtection="1">
      <alignment vertical="center"/>
      <protection locked="0"/>
    </xf>
    <xf numFmtId="37" fontId="0" fillId="0" borderId="23" xfId="0" applyNumberFormat="1" applyFont="1" applyFill="1" applyBorder="1" applyAlignment="1" applyProtection="1">
      <alignment vertical="center"/>
      <protection/>
    </xf>
    <xf numFmtId="0" fontId="4" fillId="0" borderId="0" xfId="60" applyFont="1" applyFill="1" applyProtection="1">
      <alignment/>
      <protection locked="0"/>
    </xf>
    <xf numFmtId="0" fontId="4" fillId="0" borderId="0" xfId="60" applyFont="1" applyFill="1" applyAlignment="1" applyProtection="1">
      <alignment/>
      <protection locked="0"/>
    </xf>
    <xf numFmtId="0" fontId="2" fillId="0" borderId="0" xfId="60" applyFont="1" applyFill="1" applyAlignment="1" applyProtection="1">
      <alignment/>
      <protection locked="0"/>
    </xf>
    <xf numFmtId="0" fontId="2" fillId="0" borderId="0" xfId="60" applyFont="1" applyFill="1" applyProtection="1">
      <alignment/>
      <protection locked="0"/>
    </xf>
    <xf numFmtId="0" fontId="0" fillId="0" borderId="0" xfId="0" applyFill="1" applyAlignment="1">
      <alignment vertical="center"/>
    </xf>
    <xf numFmtId="37" fontId="0" fillId="0" borderId="0" xfId="0" applyNumberFormat="1" applyFont="1" applyFill="1" applyBorder="1" applyAlignment="1" applyProtection="1">
      <alignment vertical="center"/>
      <protection/>
    </xf>
    <xf numFmtId="0" fontId="4" fillId="0" borderId="35" xfId="60" applyFont="1" applyFill="1" applyBorder="1" applyAlignment="1" applyProtection="1">
      <alignment horizontal="center" vertical="center"/>
      <protection locked="0"/>
    </xf>
    <xf numFmtId="37" fontId="0" fillId="0" borderId="17" xfId="0" applyNumberFormat="1" applyFont="1" applyFill="1" applyBorder="1" applyAlignment="1" applyProtection="1">
      <alignment vertical="center"/>
      <protection/>
    </xf>
    <xf numFmtId="37" fontId="0" fillId="0" borderId="12" xfId="0" applyNumberFormat="1" applyFont="1" applyFill="1" applyBorder="1" applyAlignment="1" applyProtection="1">
      <alignment vertical="center"/>
      <protection/>
    </xf>
    <xf numFmtId="0" fontId="0" fillId="33" borderId="0" xfId="61" applyFont="1" applyFill="1" applyBorder="1" applyAlignment="1">
      <alignment vertical="top"/>
      <protection/>
    </xf>
    <xf numFmtId="0" fontId="4" fillId="33" borderId="0" xfId="61" applyFont="1" applyFill="1" applyBorder="1" applyAlignment="1">
      <alignment vertical="center"/>
      <protection/>
    </xf>
    <xf numFmtId="41" fontId="4" fillId="34" borderId="12" xfId="61" applyNumberFormat="1" applyFont="1" applyFill="1" applyBorder="1" applyAlignment="1" applyProtection="1">
      <alignment horizontal="right" vertical="center"/>
      <protection locked="0"/>
    </xf>
    <xf numFmtId="41" fontId="4" fillId="34" borderId="11" xfId="61" applyNumberFormat="1" applyFont="1" applyFill="1" applyBorder="1" applyAlignment="1" applyProtection="1">
      <alignment horizontal="right" vertical="center"/>
      <protection locked="0"/>
    </xf>
    <xf numFmtId="177" fontId="0" fillId="34" borderId="31" xfId="0" applyNumberFormat="1" applyFont="1" applyFill="1" applyBorder="1" applyAlignment="1" applyProtection="1">
      <alignment horizontal="right" vertical="center"/>
      <protection locked="0"/>
    </xf>
    <xf numFmtId="41" fontId="4" fillId="34" borderId="10" xfId="61" applyNumberFormat="1" applyFont="1" applyFill="1" applyBorder="1" applyAlignment="1" applyProtection="1">
      <alignment horizontal="right" vertical="center"/>
      <protection locked="0"/>
    </xf>
    <xf numFmtId="41" fontId="4" fillId="34" borderId="0" xfId="61" applyNumberFormat="1" applyFont="1" applyFill="1" applyBorder="1" applyAlignment="1" applyProtection="1">
      <alignment horizontal="right" vertical="center"/>
      <protection locked="0"/>
    </xf>
    <xf numFmtId="41" fontId="4" fillId="34" borderId="31" xfId="61" applyNumberFormat="1" applyFont="1" applyFill="1" applyBorder="1" applyAlignment="1" applyProtection="1">
      <alignment horizontal="right" vertical="center"/>
      <protection locked="0"/>
    </xf>
    <xf numFmtId="41" fontId="4" fillId="34" borderId="17" xfId="61" applyNumberFormat="1" applyFont="1" applyFill="1" applyBorder="1" applyAlignment="1" applyProtection="1">
      <alignment horizontal="right" vertical="center"/>
      <protection locked="0"/>
    </xf>
    <xf numFmtId="41" fontId="4" fillId="34" borderId="16" xfId="61" applyNumberFormat="1" applyFont="1" applyFill="1" applyBorder="1" applyAlignment="1" applyProtection="1">
      <alignment horizontal="right" vertical="center"/>
      <protection locked="0"/>
    </xf>
    <xf numFmtId="177" fontId="0" fillId="34" borderId="11" xfId="0" applyNumberFormat="1" applyFont="1" applyFill="1" applyBorder="1" applyAlignment="1" applyProtection="1">
      <alignment horizontal="right" vertical="center"/>
      <protection locked="0"/>
    </xf>
    <xf numFmtId="41" fontId="4" fillId="34" borderId="15" xfId="61" applyNumberFormat="1" applyFont="1" applyFill="1" applyBorder="1" applyAlignment="1" applyProtection="1">
      <alignment horizontal="right" vertical="center"/>
      <protection locked="0"/>
    </xf>
    <xf numFmtId="177" fontId="4" fillId="34" borderId="11" xfId="0" applyNumberFormat="1" applyFont="1" applyFill="1" applyBorder="1" applyAlignment="1" applyProtection="1">
      <alignment horizontal="right" vertical="center"/>
      <protection locked="0"/>
    </xf>
    <xf numFmtId="177" fontId="4" fillId="34" borderId="11" xfId="0" applyNumberFormat="1" applyFont="1" applyFill="1" applyBorder="1" applyAlignment="1">
      <alignment horizontal="right" vertical="center"/>
    </xf>
    <xf numFmtId="41" fontId="4" fillId="34" borderId="12" xfId="61" applyNumberFormat="1" applyFont="1" applyFill="1" applyBorder="1" applyAlignment="1">
      <alignment horizontal="right" vertical="center"/>
      <protection/>
    </xf>
    <xf numFmtId="41" fontId="4" fillId="34" borderId="11" xfId="61" applyNumberFormat="1" applyFont="1" applyFill="1" applyBorder="1" applyAlignment="1">
      <alignment horizontal="right" vertical="center"/>
      <protection/>
    </xf>
    <xf numFmtId="41" fontId="4" fillId="34" borderId="10" xfId="61" applyNumberFormat="1" applyFont="1" applyFill="1" applyBorder="1" applyAlignment="1">
      <alignment horizontal="right" vertical="center"/>
      <protection/>
    </xf>
    <xf numFmtId="41" fontId="4" fillId="34" borderId="24" xfId="61" applyNumberFormat="1" applyFont="1" applyFill="1" applyBorder="1" applyAlignment="1">
      <alignment horizontal="right" vertical="center"/>
      <protection/>
    </xf>
    <xf numFmtId="41" fontId="4" fillId="34" borderId="23" xfId="61" applyNumberFormat="1" applyFont="1" applyFill="1" applyBorder="1" applyAlignment="1">
      <alignment horizontal="right" vertical="center"/>
      <protection/>
    </xf>
    <xf numFmtId="177" fontId="4" fillId="34" borderId="23" xfId="0" applyNumberFormat="1" applyFont="1" applyFill="1" applyBorder="1" applyAlignment="1">
      <alignment horizontal="right" vertical="center"/>
    </xf>
    <xf numFmtId="41" fontId="4" fillId="34" borderId="22" xfId="61" applyNumberFormat="1" applyFont="1" applyFill="1" applyBorder="1" applyAlignment="1">
      <alignment horizontal="right" vertical="center"/>
      <protection/>
    </xf>
    <xf numFmtId="178" fontId="4" fillId="34" borderId="16" xfId="61" applyNumberFormat="1" applyFont="1" applyFill="1" applyBorder="1" applyAlignment="1">
      <alignment vertical="center"/>
      <protection/>
    </xf>
    <xf numFmtId="178" fontId="4" fillId="34" borderId="17" xfId="61" applyNumberFormat="1" applyFont="1" applyFill="1" applyBorder="1" applyAlignment="1">
      <alignment vertical="center"/>
      <protection/>
    </xf>
    <xf numFmtId="178" fontId="4" fillId="34" borderId="11" xfId="61" applyNumberFormat="1" applyFont="1" applyFill="1" applyBorder="1" applyAlignment="1">
      <alignment vertical="center"/>
      <protection/>
    </xf>
    <xf numFmtId="178" fontId="4" fillId="34" borderId="12" xfId="61" applyNumberFormat="1" applyFont="1" applyFill="1" applyBorder="1" applyAlignment="1">
      <alignment vertical="center"/>
      <protection/>
    </xf>
    <xf numFmtId="178" fontId="4" fillId="34" borderId="23" xfId="61" applyNumberFormat="1" applyFont="1" applyFill="1" applyBorder="1" applyAlignment="1">
      <alignment vertical="center"/>
      <protection/>
    </xf>
    <xf numFmtId="178" fontId="4" fillId="34" borderId="24" xfId="61" applyNumberFormat="1" applyFont="1" applyFill="1" applyBorder="1" applyAlignment="1">
      <alignment vertical="center"/>
      <protection/>
    </xf>
    <xf numFmtId="0" fontId="4" fillId="0" borderId="35" xfId="60" applyFont="1" applyFill="1" applyBorder="1" applyProtection="1">
      <alignment/>
      <protection locked="0"/>
    </xf>
    <xf numFmtId="176" fontId="4" fillId="0" borderId="14" xfId="60" applyNumberFormat="1" applyFont="1" applyFill="1" applyBorder="1" applyAlignment="1" applyProtection="1">
      <alignment vertical="center"/>
      <protection locked="0"/>
    </xf>
    <xf numFmtId="176" fontId="4" fillId="0" borderId="13" xfId="60" applyNumberFormat="1" applyFont="1" applyFill="1" applyBorder="1" applyAlignment="1" applyProtection="1">
      <alignment vertical="center"/>
      <protection locked="0"/>
    </xf>
    <xf numFmtId="37" fontId="0" fillId="0" borderId="14" xfId="0" applyNumberFormat="1" applyFont="1" applyFill="1" applyBorder="1" applyAlignment="1" applyProtection="1">
      <alignment vertical="center"/>
      <protection/>
    </xf>
    <xf numFmtId="37" fontId="0" fillId="0" borderId="13" xfId="0" applyNumberFormat="1" applyFont="1" applyFill="1" applyBorder="1" applyAlignment="1" applyProtection="1">
      <alignment vertical="center"/>
      <protection/>
    </xf>
    <xf numFmtId="176" fontId="4" fillId="0" borderId="36" xfId="60" applyNumberFormat="1" applyFont="1" applyFill="1" applyBorder="1" applyAlignment="1" applyProtection="1">
      <alignment vertical="center"/>
      <protection locked="0"/>
    </xf>
    <xf numFmtId="41" fontId="4" fillId="34" borderId="37" xfId="61" applyNumberFormat="1" applyFont="1" applyFill="1" applyBorder="1" applyAlignment="1" applyProtection="1">
      <alignment horizontal="right" vertical="center"/>
      <protection locked="0"/>
    </xf>
    <xf numFmtId="41" fontId="4" fillId="34" borderId="0" xfId="61" applyNumberFormat="1" applyFont="1" applyFill="1" applyBorder="1" applyAlignment="1">
      <alignment horizontal="right" vertical="center"/>
      <protection/>
    </xf>
    <xf numFmtId="41" fontId="4" fillId="34" borderId="38" xfId="61" applyNumberFormat="1" applyFont="1" applyFill="1" applyBorder="1" applyAlignment="1">
      <alignment horizontal="right" vertical="center"/>
      <protection/>
    </xf>
    <xf numFmtId="37" fontId="4" fillId="0" borderId="12" xfId="0" applyNumberFormat="1" applyFont="1" applyFill="1" applyBorder="1" applyAlignment="1" applyProtection="1">
      <alignment vertical="center"/>
      <protection/>
    </xf>
    <xf numFmtId="37" fontId="4" fillId="0" borderId="13" xfId="0" applyNumberFormat="1" applyFont="1" applyFill="1" applyBorder="1" applyAlignment="1" applyProtection="1">
      <alignment vertical="center"/>
      <protection/>
    </xf>
    <xf numFmtId="176" fontId="4" fillId="0" borderId="39" xfId="60" applyNumberFormat="1" applyFont="1" applyFill="1" applyBorder="1" applyAlignment="1" applyProtection="1">
      <alignment vertical="center"/>
      <protection locked="0"/>
    </xf>
    <xf numFmtId="41" fontId="4" fillId="33" borderId="39" xfId="61" applyNumberFormat="1" applyFont="1" applyFill="1" applyBorder="1" applyAlignment="1" applyProtection="1">
      <alignment horizontal="right" vertical="center"/>
      <protection locked="0"/>
    </xf>
    <xf numFmtId="41" fontId="4" fillId="33" borderId="14" xfId="61" applyNumberFormat="1" applyFont="1" applyFill="1" applyBorder="1" applyAlignment="1" applyProtection="1">
      <alignment horizontal="right" vertical="center"/>
      <protection locked="0"/>
    </xf>
    <xf numFmtId="41" fontId="4" fillId="33" borderId="13" xfId="61" applyNumberFormat="1" applyFont="1" applyFill="1" applyBorder="1" applyAlignment="1" applyProtection="1">
      <alignment horizontal="right" vertical="center"/>
      <protection locked="0"/>
    </xf>
    <xf numFmtId="41" fontId="4" fillId="34" borderId="13" xfId="61" applyNumberFormat="1" applyFont="1" applyFill="1" applyBorder="1" applyAlignment="1" applyProtection="1">
      <alignment horizontal="right" vertical="center"/>
      <protection locked="0"/>
    </xf>
    <xf numFmtId="41" fontId="4" fillId="34" borderId="14" xfId="61" applyNumberFormat="1" applyFont="1" applyFill="1" applyBorder="1" applyAlignment="1" applyProtection="1">
      <alignment horizontal="right" vertical="center"/>
      <protection locked="0"/>
    </xf>
    <xf numFmtId="177" fontId="4" fillId="34" borderId="14" xfId="0" applyNumberFormat="1" applyFont="1" applyFill="1" applyBorder="1" applyAlignment="1" applyProtection="1">
      <alignment horizontal="right" vertical="center"/>
      <protection locked="0"/>
    </xf>
    <xf numFmtId="41" fontId="4" fillId="34" borderId="40" xfId="61" applyNumberFormat="1" applyFont="1" applyFill="1" applyBorder="1" applyAlignment="1" applyProtection="1">
      <alignment horizontal="right" vertical="center"/>
      <protection locked="0"/>
    </xf>
    <xf numFmtId="41" fontId="4" fillId="34" borderId="41" xfId="61" applyNumberFormat="1" applyFont="1" applyFill="1" applyBorder="1" applyAlignment="1" applyProtection="1">
      <alignment horizontal="right" vertical="center"/>
      <protection locked="0"/>
    </xf>
    <xf numFmtId="178" fontId="4" fillId="33" borderId="40" xfId="61" applyNumberFormat="1" applyFont="1" applyFill="1" applyBorder="1" applyAlignment="1" applyProtection="1">
      <alignment horizontal="right" vertical="center"/>
      <protection locked="0"/>
    </xf>
    <xf numFmtId="178" fontId="4" fillId="33" borderId="14" xfId="61" applyNumberFormat="1" applyFont="1" applyFill="1" applyBorder="1" applyAlignment="1" applyProtection="1">
      <alignment horizontal="right" vertical="center"/>
      <protection locked="0"/>
    </xf>
    <xf numFmtId="178" fontId="4" fillId="33" borderId="13" xfId="61" applyNumberFormat="1" applyFont="1" applyFill="1" applyBorder="1" applyAlignment="1" applyProtection="1">
      <alignment horizontal="right" vertical="center"/>
      <protection locked="0"/>
    </xf>
    <xf numFmtId="178" fontId="4" fillId="34" borderId="14" xfId="61" applyNumberFormat="1" applyFont="1" applyFill="1" applyBorder="1" applyAlignment="1">
      <alignment vertical="center"/>
      <protection/>
    </xf>
    <xf numFmtId="178" fontId="4" fillId="34" borderId="13" xfId="61" applyNumberFormat="1" applyFont="1" applyFill="1" applyBorder="1" applyAlignment="1">
      <alignment vertical="center"/>
      <protection/>
    </xf>
    <xf numFmtId="41" fontId="4" fillId="33" borderId="36" xfId="61" applyNumberFormat="1" applyFont="1" applyFill="1" applyBorder="1" applyAlignment="1">
      <alignment horizontal="right" vertical="center"/>
      <protection/>
    </xf>
    <xf numFmtId="41" fontId="4" fillId="33" borderId="14" xfId="61" applyNumberFormat="1" applyFont="1" applyFill="1" applyBorder="1" applyAlignment="1">
      <alignment horizontal="right" vertical="center"/>
      <protection/>
    </xf>
    <xf numFmtId="41" fontId="4" fillId="33" borderId="13" xfId="61" applyNumberFormat="1" applyFont="1" applyFill="1" applyBorder="1" applyAlignment="1">
      <alignment horizontal="right" vertical="center"/>
      <protection/>
    </xf>
    <xf numFmtId="41" fontId="4" fillId="34" borderId="13" xfId="61" applyNumberFormat="1" applyFont="1" applyFill="1" applyBorder="1" applyAlignment="1">
      <alignment horizontal="right" vertical="center"/>
      <protection/>
    </xf>
    <xf numFmtId="41" fontId="4" fillId="34" borderId="14" xfId="61" applyNumberFormat="1" applyFont="1" applyFill="1" applyBorder="1" applyAlignment="1">
      <alignment horizontal="right" vertical="center"/>
      <protection/>
    </xf>
    <xf numFmtId="177" fontId="4" fillId="34" borderId="14" xfId="0" applyNumberFormat="1" applyFont="1" applyFill="1" applyBorder="1" applyAlignment="1">
      <alignment horizontal="right" vertical="center"/>
    </xf>
    <xf numFmtId="41" fontId="4" fillId="34" borderId="40" xfId="61" applyNumberFormat="1" applyFont="1" applyFill="1" applyBorder="1" applyAlignment="1">
      <alignment horizontal="right" vertical="center"/>
      <protection/>
    </xf>
    <xf numFmtId="41" fontId="4" fillId="34" borderId="41" xfId="61" applyNumberFormat="1" applyFont="1" applyFill="1" applyBorder="1" applyAlignment="1">
      <alignment horizontal="right" vertical="center"/>
      <protection/>
    </xf>
    <xf numFmtId="178" fontId="4" fillId="33" borderId="40" xfId="61" applyNumberFormat="1" applyFont="1" applyFill="1" applyBorder="1" applyAlignment="1">
      <alignment horizontal="right" vertical="center"/>
      <protection/>
    </xf>
    <xf numFmtId="178" fontId="4" fillId="33" borderId="14" xfId="61" applyNumberFormat="1" applyFont="1" applyFill="1" applyBorder="1" applyAlignment="1">
      <alignment horizontal="right" vertical="center"/>
      <protection/>
    </xf>
    <xf numFmtId="178" fontId="4" fillId="33" borderId="13" xfId="61" applyNumberFormat="1" applyFont="1" applyFill="1" applyBorder="1" applyAlignment="1">
      <alignment horizontal="right" vertical="center"/>
      <protection/>
    </xf>
    <xf numFmtId="0" fontId="4" fillId="33" borderId="42" xfId="61" applyFont="1" applyFill="1" applyBorder="1" applyAlignment="1">
      <alignment horizontal="distributed" vertical="center"/>
      <protection/>
    </xf>
    <xf numFmtId="0" fontId="4" fillId="33" borderId="43" xfId="61" applyFont="1" applyFill="1" applyBorder="1" applyAlignment="1">
      <alignment horizontal="distributed" vertical="center"/>
      <protection/>
    </xf>
    <xf numFmtId="176" fontId="4" fillId="0" borderId="16" xfId="61" applyNumberFormat="1" applyFont="1" applyFill="1" applyBorder="1" applyAlignment="1">
      <alignment horizontal="distributed" vertical="center"/>
      <protection/>
    </xf>
    <xf numFmtId="176" fontId="4" fillId="0" borderId="23" xfId="61" applyNumberFormat="1" applyFont="1" applyFill="1" applyBorder="1" applyAlignment="1">
      <alignment horizontal="distributed" vertical="center"/>
      <protection/>
    </xf>
    <xf numFmtId="176" fontId="4" fillId="0" borderId="16" xfId="61" applyNumberFormat="1" applyFont="1" applyFill="1" applyBorder="1" applyAlignment="1">
      <alignment horizontal="center" vertical="center"/>
      <protection/>
    </xf>
    <xf numFmtId="176" fontId="4" fillId="0" borderId="23" xfId="61" applyNumberFormat="1" applyFont="1" applyFill="1" applyBorder="1" applyAlignment="1">
      <alignment horizontal="center" vertical="center"/>
      <protection/>
    </xf>
    <xf numFmtId="0" fontId="4" fillId="33" borderId="44" xfId="61" applyFont="1" applyFill="1" applyBorder="1" applyAlignment="1">
      <alignment horizontal="distributed" vertical="center"/>
      <protection/>
    </xf>
    <xf numFmtId="0" fontId="4" fillId="33" borderId="45" xfId="61" applyFont="1" applyFill="1" applyBorder="1" applyAlignment="1">
      <alignment horizontal="distributed" vertical="center"/>
      <protection/>
    </xf>
    <xf numFmtId="0" fontId="4" fillId="33" borderId="33" xfId="61" applyFont="1" applyFill="1" applyBorder="1" applyAlignment="1">
      <alignment horizontal="center" vertical="center" textRotation="255" wrapText="1"/>
      <protection/>
    </xf>
    <xf numFmtId="0" fontId="4" fillId="33" borderId="33" xfId="61" applyFont="1" applyFill="1" applyBorder="1" applyAlignment="1">
      <alignment vertical="center"/>
      <protection/>
    </xf>
    <xf numFmtId="0" fontId="4" fillId="33" borderId="34" xfId="61" applyFont="1" applyFill="1" applyBorder="1" applyAlignment="1">
      <alignment vertical="center"/>
      <protection/>
    </xf>
    <xf numFmtId="0" fontId="4" fillId="33" borderId="39" xfId="61" applyFont="1" applyFill="1" applyBorder="1" applyAlignment="1">
      <alignment horizontal="center" vertical="distributed" textRotation="255"/>
      <protection/>
    </xf>
    <xf numFmtId="0" fontId="4" fillId="33" borderId="33" xfId="61" applyFont="1" applyFill="1" applyBorder="1" applyAlignment="1">
      <alignment horizontal="center" vertical="distributed" textRotation="255"/>
      <protection/>
    </xf>
    <xf numFmtId="0" fontId="4" fillId="33" borderId="36" xfId="61" applyFont="1" applyFill="1" applyBorder="1" applyAlignment="1">
      <alignment horizontal="center" vertical="distributed" textRotation="255"/>
      <protection/>
    </xf>
    <xf numFmtId="176" fontId="4" fillId="33" borderId="12" xfId="61" applyNumberFormat="1" applyFont="1" applyFill="1" applyBorder="1" applyAlignment="1">
      <alignment horizontal="distributed" vertical="center"/>
      <protection/>
    </xf>
    <xf numFmtId="176" fontId="4" fillId="33" borderId="24" xfId="61" applyNumberFormat="1" applyFont="1" applyFill="1" applyBorder="1" applyAlignment="1">
      <alignment horizontal="distributed" vertical="center"/>
      <protection/>
    </xf>
    <xf numFmtId="176" fontId="4" fillId="33" borderId="11" xfId="61" applyNumberFormat="1" applyFont="1" applyFill="1" applyBorder="1" applyAlignment="1">
      <alignment horizontal="distributed" vertical="center"/>
      <protection/>
    </xf>
    <xf numFmtId="176" fontId="4" fillId="33" borderId="23" xfId="61" applyNumberFormat="1" applyFont="1" applyFill="1" applyBorder="1" applyAlignment="1">
      <alignment horizontal="distributed" vertical="center"/>
      <protection/>
    </xf>
    <xf numFmtId="176" fontId="4" fillId="33" borderId="17" xfId="61" applyNumberFormat="1" applyFont="1" applyFill="1" applyBorder="1" applyAlignment="1">
      <alignment horizontal="distributed" vertical="center"/>
      <protection/>
    </xf>
    <xf numFmtId="176" fontId="4" fillId="0" borderId="17" xfId="61" applyNumberFormat="1" applyFont="1" applyFill="1" applyBorder="1" applyAlignment="1">
      <alignment horizontal="distributed" vertical="center"/>
      <protection/>
    </xf>
    <xf numFmtId="176" fontId="4" fillId="0" borderId="24" xfId="61" applyNumberFormat="1" applyFont="1" applyFill="1" applyBorder="1" applyAlignment="1">
      <alignment horizontal="distributed" vertical="center"/>
      <protection/>
    </xf>
    <xf numFmtId="176" fontId="4" fillId="33" borderId="0" xfId="61" applyNumberFormat="1" applyFont="1" applyFill="1" applyBorder="1" applyAlignment="1">
      <alignment horizontal="distributed" vertical="center"/>
      <protection/>
    </xf>
    <xf numFmtId="176" fontId="4" fillId="33" borderId="38" xfId="61" applyNumberFormat="1" applyFont="1" applyFill="1" applyBorder="1" applyAlignment="1">
      <alignment horizontal="distributed" vertical="center"/>
      <protection/>
    </xf>
    <xf numFmtId="0" fontId="0" fillId="0" borderId="23" xfId="0" applyBorder="1" applyAlignment="1">
      <alignment horizontal="center" vertical="center"/>
    </xf>
    <xf numFmtId="0" fontId="4" fillId="33" borderId="46" xfId="61" applyFont="1" applyFill="1" applyBorder="1" applyAlignment="1">
      <alignment horizontal="center" vertical="center"/>
      <protection/>
    </xf>
    <xf numFmtId="0" fontId="4" fillId="33" borderId="47" xfId="61" applyFont="1" applyFill="1" applyBorder="1" applyAlignment="1">
      <alignment horizontal="center" vertical="center"/>
      <protection/>
    </xf>
    <xf numFmtId="0" fontId="4" fillId="33" borderId="42" xfId="61" applyFont="1" applyFill="1" applyBorder="1" applyAlignment="1">
      <alignment horizontal="center" vertical="center"/>
      <protection/>
    </xf>
    <xf numFmtId="0" fontId="4" fillId="33" borderId="43" xfId="61" applyFont="1" applyFill="1" applyBorder="1" applyAlignment="1">
      <alignment horizontal="center" vertical="center"/>
      <protection/>
    </xf>
    <xf numFmtId="0" fontId="4" fillId="33" borderId="48" xfId="61" applyFont="1" applyFill="1" applyBorder="1" applyAlignment="1">
      <alignment horizontal="center" vertical="center"/>
      <protection/>
    </xf>
    <xf numFmtId="0" fontId="4" fillId="33" borderId="49" xfId="61" applyFont="1" applyFill="1" applyBorder="1" applyAlignment="1">
      <alignment horizontal="center" vertical="center"/>
      <protection/>
    </xf>
    <xf numFmtId="0" fontId="4" fillId="33" borderId="50" xfId="61" applyFont="1" applyFill="1" applyBorder="1" applyAlignment="1">
      <alignment horizontal="center" vertical="center"/>
      <protection/>
    </xf>
    <xf numFmtId="0" fontId="4" fillId="33" borderId="51" xfId="61" applyFont="1" applyFill="1" applyBorder="1" applyAlignment="1">
      <alignment horizontal="center" vertical="center"/>
      <protection/>
    </xf>
    <xf numFmtId="176" fontId="4" fillId="0" borderId="17" xfId="61" applyNumberFormat="1" applyFont="1" applyFill="1" applyBorder="1" applyAlignment="1">
      <alignment horizontal="center" vertical="center"/>
      <protection/>
    </xf>
    <xf numFmtId="176" fontId="4" fillId="0" borderId="24" xfId="61" applyNumberFormat="1" applyFont="1" applyFill="1" applyBorder="1" applyAlignment="1">
      <alignment horizontal="center" vertical="center"/>
      <protection/>
    </xf>
    <xf numFmtId="176" fontId="4" fillId="0" borderId="16" xfId="61" applyNumberFormat="1" applyFont="1" applyFill="1" applyBorder="1" applyAlignment="1">
      <alignment horizontal="center" vertical="center"/>
      <protection/>
    </xf>
    <xf numFmtId="176" fontId="4" fillId="0" borderId="23" xfId="61" applyNumberFormat="1" applyFont="1" applyFill="1" applyBorder="1" applyAlignment="1">
      <alignment horizontal="center" vertical="center"/>
      <protection/>
    </xf>
    <xf numFmtId="176" fontId="4" fillId="0" borderId="17" xfId="61" applyNumberFormat="1" applyFont="1" applyFill="1" applyBorder="1" applyAlignment="1">
      <alignment horizontal="center" vertical="center"/>
      <protection/>
    </xf>
    <xf numFmtId="176" fontId="4" fillId="0" borderId="24" xfId="61" applyNumberFormat="1" applyFont="1" applyFill="1" applyBorder="1" applyAlignment="1">
      <alignment horizontal="center" vertical="center"/>
      <protection/>
    </xf>
    <xf numFmtId="0" fontId="4" fillId="0" borderId="33" xfId="60" applyFont="1" applyFill="1" applyBorder="1" applyAlignment="1" applyProtection="1">
      <alignment horizontal="distributed" vertical="center"/>
      <protection locked="0"/>
    </xf>
    <xf numFmtId="0" fontId="4" fillId="0" borderId="20" xfId="60" applyFont="1" applyFill="1" applyBorder="1" applyAlignment="1" applyProtection="1">
      <alignment horizontal="distributed" vertical="center"/>
      <protection locked="0"/>
    </xf>
    <xf numFmtId="0" fontId="4" fillId="0" borderId="34" xfId="60" applyFont="1" applyFill="1" applyBorder="1" applyAlignment="1" applyProtection="1">
      <alignment horizontal="distributed" vertical="center"/>
      <protection locked="0"/>
    </xf>
    <xf numFmtId="0" fontId="4" fillId="0" borderId="21" xfId="60" applyFont="1" applyFill="1" applyBorder="1" applyAlignment="1" applyProtection="1">
      <alignment horizontal="distributed" vertical="center"/>
      <protection locked="0"/>
    </xf>
    <xf numFmtId="0" fontId="4" fillId="0" borderId="36" xfId="60" applyFont="1" applyFill="1" applyBorder="1" applyAlignment="1" applyProtection="1">
      <alignment horizontal="distributed" vertical="center"/>
      <protection locked="0"/>
    </xf>
    <xf numFmtId="0" fontId="4" fillId="0" borderId="52" xfId="60" applyFont="1" applyFill="1" applyBorder="1" applyAlignment="1" applyProtection="1">
      <alignment horizontal="distributed" vertical="center"/>
      <protection locked="0"/>
    </xf>
    <xf numFmtId="0" fontId="4" fillId="0" borderId="42" xfId="60" applyFont="1" applyFill="1" applyBorder="1" applyAlignment="1" applyProtection="1">
      <alignment horizontal="distributed" vertical="center"/>
      <protection locked="0"/>
    </xf>
    <xf numFmtId="0" fontId="4" fillId="0" borderId="43" xfId="60" applyFont="1" applyFill="1" applyBorder="1" applyAlignment="1" applyProtection="1">
      <alignment horizontal="distributed" vertical="center"/>
      <protection locked="0"/>
    </xf>
    <xf numFmtId="0" fontId="4" fillId="0" borderId="39" xfId="60" applyFont="1" applyFill="1" applyBorder="1" applyAlignment="1" applyProtection="1">
      <alignment horizontal="distributed" vertical="center"/>
      <protection locked="0"/>
    </xf>
    <xf numFmtId="0" fontId="4" fillId="0" borderId="19" xfId="60" applyFont="1" applyFill="1" applyBorder="1" applyAlignment="1" applyProtection="1">
      <alignment horizontal="distributed" vertical="center"/>
      <protection locked="0"/>
    </xf>
    <xf numFmtId="0" fontId="4" fillId="0" borderId="53" xfId="60" applyFont="1" applyFill="1" applyBorder="1" applyAlignment="1" applyProtection="1">
      <alignment horizontal="center" vertical="center"/>
      <protection locked="0"/>
    </xf>
    <xf numFmtId="0" fontId="4" fillId="0" borderId="54" xfId="60" applyFont="1" applyFill="1" applyBorder="1" applyAlignment="1" applyProtection="1">
      <alignment horizontal="center" vertical="center"/>
      <protection locked="0"/>
    </xf>
    <xf numFmtId="0" fontId="4" fillId="33" borderId="55" xfId="61" applyFont="1" applyFill="1" applyBorder="1" applyAlignment="1">
      <alignment horizontal="center" vertical="center"/>
      <protection/>
    </xf>
    <xf numFmtId="180" fontId="4" fillId="0" borderId="29" xfId="60" applyNumberFormat="1" applyFont="1" applyFill="1" applyBorder="1" applyAlignment="1" applyProtection="1">
      <alignment vertical="center"/>
      <protection locked="0"/>
    </xf>
    <xf numFmtId="180" fontId="4" fillId="0" borderId="11" xfId="60" applyNumberFormat="1" applyFont="1" applyFill="1" applyBorder="1" applyAlignment="1" applyProtection="1">
      <alignment vertical="center"/>
      <protection locked="0"/>
    </xf>
    <xf numFmtId="180" fontId="4" fillId="0" borderId="11" xfId="60" applyNumberFormat="1" applyFont="1" applyFill="1" applyBorder="1" applyProtection="1">
      <alignment/>
      <protection locked="0"/>
    </xf>
    <xf numFmtId="180" fontId="4" fillId="0" borderId="16" xfId="60" applyNumberFormat="1" applyFont="1" applyFill="1" applyBorder="1" applyProtection="1">
      <alignment/>
      <protection locked="0"/>
    </xf>
    <xf numFmtId="180" fontId="4" fillId="0" borderId="14" xfId="60" applyNumberFormat="1" applyFont="1" applyFill="1" applyBorder="1" applyProtection="1">
      <alignment/>
      <protection locked="0"/>
    </xf>
    <xf numFmtId="180" fontId="4" fillId="0" borderId="23" xfId="60" applyNumberFormat="1" applyFont="1" applyFill="1" applyBorder="1" applyProtection="1">
      <alignment/>
      <protection locked="0"/>
    </xf>
    <xf numFmtId="176" fontId="4" fillId="5" borderId="19" xfId="61" applyNumberFormat="1" applyFont="1" applyFill="1" applyBorder="1" applyAlignment="1">
      <alignment horizontal="center" vertical="center"/>
      <protection/>
    </xf>
    <xf numFmtId="176" fontId="4" fillId="5" borderId="21" xfId="61" applyNumberFormat="1" applyFont="1" applyFill="1" applyBorder="1" applyAlignment="1">
      <alignment horizontal="center" vertical="center"/>
      <protection/>
    </xf>
    <xf numFmtId="41" fontId="4" fillId="5" borderId="20" xfId="61" applyNumberFormat="1" applyFont="1" applyFill="1" applyBorder="1" applyAlignment="1" applyProtection="1">
      <alignment horizontal="right" vertical="center"/>
      <protection locked="0"/>
    </xf>
    <xf numFmtId="41" fontId="4" fillId="5" borderId="19" xfId="61" applyNumberFormat="1" applyFont="1" applyFill="1" applyBorder="1" applyAlignment="1" applyProtection="1">
      <alignment horizontal="right" vertical="center"/>
      <protection locked="0"/>
    </xf>
    <xf numFmtId="41" fontId="4" fillId="5" borderId="52" xfId="61" applyNumberFormat="1" applyFont="1" applyFill="1" applyBorder="1" applyAlignment="1" applyProtection="1">
      <alignment horizontal="right" vertical="center"/>
      <protection locked="0"/>
    </xf>
    <xf numFmtId="41" fontId="4" fillId="5" borderId="52" xfId="61" applyNumberFormat="1" applyFont="1" applyFill="1" applyBorder="1" applyAlignment="1">
      <alignment horizontal="right" vertical="center"/>
      <protection/>
    </xf>
    <xf numFmtId="41" fontId="4" fillId="5" borderId="20" xfId="61" applyNumberFormat="1" applyFont="1" applyFill="1" applyBorder="1" applyAlignment="1">
      <alignment horizontal="right" vertical="center"/>
      <protection/>
    </xf>
    <xf numFmtId="41" fontId="4" fillId="5" borderId="21" xfId="61" applyNumberFormat="1" applyFont="1" applyFill="1" applyBorder="1" applyAlignment="1">
      <alignment horizontal="right" vertical="center"/>
      <protection/>
    </xf>
    <xf numFmtId="176" fontId="4" fillId="5" borderId="19" xfId="61" applyNumberFormat="1" applyFont="1" applyFill="1" applyBorder="1" applyAlignment="1">
      <alignment horizontal="center" vertical="center"/>
      <protection/>
    </xf>
    <xf numFmtId="176" fontId="4" fillId="5" borderId="21" xfId="61" applyNumberFormat="1" applyFont="1" applyFill="1" applyBorder="1" applyAlignment="1">
      <alignment horizontal="center" vertical="center"/>
      <protection/>
    </xf>
    <xf numFmtId="178" fontId="4" fillId="5" borderId="56" xfId="61" applyNumberFormat="1" applyFont="1" applyFill="1" applyBorder="1" applyAlignment="1">
      <alignment vertical="center"/>
      <protection/>
    </xf>
    <xf numFmtId="178" fontId="4" fillId="5" borderId="19" xfId="61" applyNumberFormat="1" applyFont="1" applyFill="1" applyBorder="1" applyAlignment="1">
      <alignment vertical="center"/>
      <protection/>
    </xf>
    <xf numFmtId="178" fontId="4" fillId="5" borderId="20" xfId="61" applyNumberFormat="1" applyFont="1" applyFill="1" applyBorder="1" applyAlignment="1">
      <alignment vertical="center"/>
      <protection/>
    </xf>
    <xf numFmtId="178" fontId="4" fillId="5" borderId="52" xfId="61" applyNumberFormat="1" applyFont="1" applyFill="1" applyBorder="1" applyAlignment="1">
      <alignment vertical="center"/>
      <protection/>
    </xf>
    <xf numFmtId="178" fontId="4" fillId="5" borderId="21" xfId="61" applyNumberFormat="1" applyFont="1" applyFill="1" applyBorder="1" applyAlignment="1">
      <alignment vertical="center"/>
      <protection/>
    </xf>
    <xf numFmtId="0" fontId="4" fillId="4" borderId="47" xfId="60" applyFont="1" applyFill="1" applyBorder="1" applyAlignment="1" applyProtection="1">
      <alignment horizontal="center" vertical="center"/>
      <protection locked="0"/>
    </xf>
    <xf numFmtId="180" fontId="4" fillId="4" borderId="57" xfId="60" applyNumberFormat="1" applyFont="1" applyFill="1" applyBorder="1" applyAlignment="1" applyProtection="1">
      <alignment vertical="center"/>
      <protection locked="0"/>
    </xf>
    <xf numFmtId="180" fontId="4" fillId="4" borderId="43" xfId="60" applyNumberFormat="1" applyFont="1" applyFill="1" applyBorder="1" applyAlignment="1" applyProtection="1">
      <alignment vertical="center"/>
      <protection locked="0"/>
    </xf>
    <xf numFmtId="180" fontId="4" fillId="4" borderId="43" xfId="60" applyNumberFormat="1" applyFont="1" applyFill="1" applyBorder="1" applyProtection="1">
      <alignment/>
      <protection locked="0"/>
    </xf>
    <xf numFmtId="180" fontId="4" fillId="4" borderId="45" xfId="60" applyNumberFormat="1" applyFont="1" applyFill="1" applyBorder="1" applyProtection="1">
      <alignment/>
      <protection locked="0"/>
    </xf>
    <xf numFmtId="180" fontId="4" fillId="4" borderId="18" xfId="60" applyNumberFormat="1" applyFont="1" applyFill="1" applyBorder="1" applyProtection="1">
      <alignment/>
      <protection locked="0"/>
    </xf>
    <xf numFmtId="180" fontId="4" fillId="4" borderId="49" xfId="60" applyNumberFormat="1" applyFont="1" applyFill="1" applyBorder="1" applyProtection="1">
      <alignment/>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06_02" xfId="60"/>
    <cellStyle name="標準_h6～h16"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X24"/>
  <sheetViews>
    <sheetView showGridLines="0" zoomScale="85" zoomScaleNormal="85" zoomScaleSheetLayoutView="40" zoomScalePageLayoutView="0" workbookViewId="0" topLeftCell="A1">
      <pane xSplit="2" ySplit="6" topLeftCell="D7" activePane="bottomRight" state="frozen"/>
      <selection pane="topLeft" activeCell="A1" sqref="A1"/>
      <selection pane="topRight" activeCell="C1" sqref="C1"/>
      <selection pane="bottomLeft" activeCell="A7" sqref="A7"/>
      <selection pane="bottomRight" activeCell="AT14" sqref="AT14:AT15"/>
    </sheetView>
  </sheetViews>
  <sheetFormatPr defaultColWidth="9.00390625" defaultRowHeight="13.5"/>
  <cols>
    <col min="1" max="1" width="5.375" style="43" customWidth="1"/>
    <col min="2" max="2" width="9.625" style="43" customWidth="1"/>
    <col min="3" max="10" width="9.875" style="43" customWidth="1"/>
    <col min="11" max="11" width="10.875" style="43" customWidth="1"/>
    <col min="12" max="13" width="12.25390625" style="43" customWidth="1"/>
    <col min="14" max="15" width="12.25390625" style="45" customWidth="1"/>
    <col min="16" max="16" width="12.25390625" style="46" customWidth="1"/>
    <col min="17" max="22" width="12.25390625" style="45" customWidth="1"/>
    <col min="23" max="30" width="9.00390625" style="43" customWidth="1"/>
    <col min="31" max="31" width="12.00390625" style="43" customWidth="1"/>
    <col min="32" max="32" width="10.875" style="43" customWidth="1"/>
    <col min="33" max="34" width="11.875" style="43" customWidth="1"/>
    <col min="35" max="35" width="11.875" style="45" customWidth="1"/>
    <col min="36" max="42" width="11.875" style="43" customWidth="1"/>
    <col min="43" max="16384" width="9.00390625" style="43" customWidth="1"/>
  </cols>
  <sheetData>
    <row r="1" spans="1:35" s="2" customFormat="1" ht="27.75" customHeight="1">
      <c r="A1" s="1" t="s">
        <v>0</v>
      </c>
      <c r="C1" s="2" t="s">
        <v>66</v>
      </c>
      <c r="N1" s="3"/>
      <c r="O1" s="3"/>
      <c r="P1" s="4"/>
      <c r="Q1" s="3"/>
      <c r="R1" s="3"/>
      <c r="S1" s="3"/>
      <c r="T1" s="3"/>
      <c r="U1" s="3"/>
      <c r="V1" s="3"/>
      <c r="W1" s="2" t="s">
        <v>1</v>
      </c>
      <c r="AI1" s="3"/>
    </row>
    <row r="2" spans="14:35" s="2" customFormat="1" ht="16.5" customHeight="1" thickBot="1">
      <c r="N2" s="3"/>
      <c r="O2" s="3"/>
      <c r="P2" s="4"/>
      <c r="Q2" s="3"/>
      <c r="R2" s="3"/>
      <c r="S2" s="3"/>
      <c r="T2" s="3"/>
      <c r="U2" s="3"/>
      <c r="V2" s="3"/>
      <c r="AI2" s="3"/>
    </row>
    <row r="3" spans="1:43" s="5" customFormat="1" ht="21" customHeight="1">
      <c r="A3" s="173" t="s">
        <v>2</v>
      </c>
      <c r="B3" s="174"/>
      <c r="C3" s="179" t="s">
        <v>3</v>
      </c>
      <c r="D3" s="180"/>
      <c r="E3" s="180"/>
      <c r="F3" s="180"/>
      <c r="G3" s="180"/>
      <c r="H3" s="180"/>
      <c r="I3" s="180"/>
      <c r="J3" s="180"/>
      <c r="K3" s="180"/>
      <c r="L3" s="180"/>
      <c r="M3" s="180"/>
      <c r="N3" s="180"/>
      <c r="O3" s="180"/>
      <c r="P3" s="180"/>
      <c r="Q3" s="180"/>
      <c r="R3" s="180"/>
      <c r="S3" s="180"/>
      <c r="T3" s="180"/>
      <c r="U3" s="180"/>
      <c r="V3" s="199"/>
      <c r="W3" s="180" t="s">
        <v>4</v>
      </c>
      <c r="X3" s="180"/>
      <c r="Y3" s="180"/>
      <c r="Z3" s="180"/>
      <c r="AA3" s="180"/>
      <c r="AB3" s="180"/>
      <c r="AC3" s="180"/>
      <c r="AD3" s="180"/>
      <c r="AE3" s="180"/>
      <c r="AF3" s="180"/>
      <c r="AG3" s="180"/>
      <c r="AH3" s="180"/>
      <c r="AI3" s="180"/>
      <c r="AJ3" s="180"/>
      <c r="AK3" s="180"/>
      <c r="AL3" s="180"/>
      <c r="AM3" s="180"/>
      <c r="AN3" s="180"/>
      <c r="AO3" s="180"/>
      <c r="AP3" s="199"/>
      <c r="AQ3" s="86"/>
    </row>
    <row r="4" spans="1:102" s="6" customFormat="1" ht="18.75" customHeight="1">
      <c r="A4" s="175"/>
      <c r="B4" s="176"/>
      <c r="C4" s="170" t="s">
        <v>5</v>
      </c>
      <c r="D4" s="163" t="s">
        <v>6</v>
      </c>
      <c r="E4" s="163" t="s">
        <v>7</v>
      </c>
      <c r="F4" s="163" t="s">
        <v>8</v>
      </c>
      <c r="G4" s="163" t="s">
        <v>9</v>
      </c>
      <c r="H4" s="163" t="s">
        <v>10</v>
      </c>
      <c r="I4" s="163" t="s">
        <v>11</v>
      </c>
      <c r="J4" s="163" t="s">
        <v>12</v>
      </c>
      <c r="K4" s="165" t="s">
        <v>13</v>
      </c>
      <c r="L4" s="163" t="s">
        <v>14</v>
      </c>
      <c r="M4" s="167" t="s">
        <v>15</v>
      </c>
      <c r="N4" s="168" t="s">
        <v>16</v>
      </c>
      <c r="O4" s="153" t="s">
        <v>17</v>
      </c>
      <c r="P4" s="153" t="s">
        <v>18</v>
      </c>
      <c r="Q4" s="153" t="s">
        <v>19</v>
      </c>
      <c r="R4" s="153" t="s">
        <v>20</v>
      </c>
      <c r="S4" s="153" t="s">
        <v>57</v>
      </c>
      <c r="T4" s="181" t="s">
        <v>62</v>
      </c>
      <c r="U4" s="181" t="s">
        <v>63</v>
      </c>
      <c r="V4" s="206" t="s">
        <v>69</v>
      </c>
      <c r="W4" s="170" t="s">
        <v>5</v>
      </c>
      <c r="X4" s="163" t="s">
        <v>6</v>
      </c>
      <c r="Y4" s="163" t="s">
        <v>7</v>
      </c>
      <c r="Z4" s="163" t="s">
        <v>8</v>
      </c>
      <c r="AA4" s="163" t="s">
        <v>9</v>
      </c>
      <c r="AB4" s="163" t="s">
        <v>10</v>
      </c>
      <c r="AC4" s="163" t="s">
        <v>11</v>
      </c>
      <c r="AD4" s="163" t="s">
        <v>12</v>
      </c>
      <c r="AE4" s="165" t="s">
        <v>13</v>
      </c>
      <c r="AF4" s="163" t="s">
        <v>14</v>
      </c>
      <c r="AG4" s="167" t="s">
        <v>15</v>
      </c>
      <c r="AH4" s="168" t="s">
        <v>16</v>
      </c>
      <c r="AI4" s="151" t="s">
        <v>21</v>
      </c>
      <c r="AJ4" s="151" t="s">
        <v>22</v>
      </c>
      <c r="AK4" s="151" t="s">
        <v>23</v>
      </c>
      <c r="AL4" s="151" t="s">
        <v>24</v>
      </c>
      <c r="AM4" s="183" t="s">
        <v>59</v>
      </c>
      <c r="AN4" s="185" t="s">
        <v>61</v>
      </c>
      <c r="AO4" s="185" t="s">
        <v>64</v>
      </c>
      <c r="AP4" s="214" t="s">
        <v>68</v>
      </c>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row>
    <row r="5" spans="1:102" s="6" customFormat="1" ht="18.75" customHeight="1" thickBot="1">
      <c r="A5" s="177"/>
      <c r="B5" s="178"/>
      <c r="C5" s="171"/>
      <c r="D5" s="164"/>
      <c r="E5" s="164"/>
      <c r="F5" s="164"/>
      <c r="G5" s="164"/>
      <c r="H5" s="164"/>
      <c r="I5" s="164"/>
      <c r="J5" s="164"/>
      <c r="K5" s="166"/>
      <c r="L5" s="164"/>
      <c r="M5" s="164"/>
      <c r="N5" s="169"/>
      <c r="O5" s="154"/>
      <c r="P5" s="172"/>
      <c r="Q5" s="172"/>
      <c r="R5" s="154"/>
      <c r="S5" s="154"/>
      <c r="T5" s="182"/>
      <c r="U5" s="182"/>
      <c r="V5" s="207"/>
      <c r="W5" s="171"/>
      <c r="X5" s="164"/>
      <c r="Y5" s="164"/>
      <c r="Z5" s="164"/>
      <c r="AA5" s="164"/>
      <c r="AB5" s="164"/>
      <c r="AC5" s="164"/>
      <c r="AD5" s="164"/>
      <c r="AE5" s="166"/>
      <c r="AF5" s="164"/>
      <c r="AG5" s="164"/>
      <c r="AH5" s="169"/>
      <c r="AI5" s="152"/>
      <c r="AJ5" s="152"/>
      <c r="AK5" s="152"/>
      <c r="AL5" s="152"/>
      <c r="AM5" s="184"/>
      <c r="AN5" s="186"/>
      <c r="AO5" s="186"/>
      <c r="AP5" s="215"/>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row>
    <row r="6" spans="1:43" s="17" customFormat="1" ht="24.75" customHeight="1">
      <c r="A6" s="149" t="s">
        <v>25</v>
      </c>
      <c r="B6" s="150"/>
      <c r="C6" s="8">
        <v>167</v>
      </c>
      <c r="D6" s="9">
        <v>160</v>
      </c>
      <c r="E6" s="9">
        <v>181</v>
      </c>
      <c r="F6" s="9">
        <v>188</v>
      </c>
      <c r="G6" s="9">
        <v>172</v>
      </c>
      <c r="H6" s="9">
        <v>291</v>
      </c>
      <c r="I6" s="9">
        <v>300</v>
      </c>
      <c r="J6" s="9">
        <v>354</v>
      </c>
      <c r="K6" s="9">
        <v>372</v>
      </c>
      <c r="L6" s="10">
        <v>330</v>
      </c>
      <c r="M6" s="10">
        <v>265</v>
      </c>
      <c r="N6" s="88">
        <v>199</v>
      </c>
      <c r="O6" s="89">
        <v>172</v>
      </c>
      <c r="P6" s="90">
        <v>150</v>
      </c>
      <c r="Q6" s="91">
        <v>132</v>
      </c>
      <c r="R6" s="92">
        <v>113</v>
      </c>
      <c r="S6" s="93">
        <v>96</v>
      </c>
      <c r="T6" s="92">
        <v>123</v>
      </c>
      <c r="U6" s="88">
        <v>130</v>
      </c>
      <c r="V6" s="208">
        <v>97</v>
      </c>
      <c r="W6" s="11">
        <v>8.037347194147657</v>
      </c>
      <c r="X6" s="12">
        <v>8.260622644431825</v>
      </c>
      <c r="Y6" s="12">
        <v>9.143261264902002</v>
      </c>
      <c r="Z6" s="12">
        <v>9.454838060752364</v>
      </c>
      <c r="AA6" s="12">
        <v>8.764331210191083</v>
      </c>
      <c r="AB6" s="12">
        <v>14.906259604548715</v>
      </c>
      <c r="AC6" s="12">
        <v>16.86719892049927</v>
      </c>
      <c r="AD6" s="12">
        <v>19.199479336153598</v>
      </c>
      <c r="AE6" s="12">
        <v>20.01291155584248</v>
      </c>
      <c r="AF6" s="13">
        <v>18.249184316761596</v>
      </c>
      <c r="AG6" s="14">
        <v>15.2</v>
      </c>
      <c r="AH6" s="14">
        <v>11.78142205908472</v>
      </c>
      <c r="AI6" s="15">
        <v>10.80741438894125</v>
      </c>
      <c r="AJ6" s="16">
        <v>9.540770894288258</v>
      </c>
      <c r="AK6" s="16">
        <v>8.652900688298917</v>
      </c>
      <c r="AL6" s="16">
        <v>7.495854063018243</v>
      </c>
      <c r="AM6" s="14">
        <v>6.57129166951879</v>
      </c>
      <c r="AN6" s="14">
        <f>T6/'参考表２'!T3*1000</f>
        <v>8.772555452535483</v>
      </c>
      <c r="AO6" s="14">
        <f>U6/'参考表２'!U3*1000</f>
        <v>9.219858156028367</v>
      </c>
      <c r="AP6" s="216">
        <f>V6/'参考表２'!V3*1000</f>
        <v>1.9270885070030794</v>
      </c>
      <c r="AQ6" s="87"/>
    </row>
    <row r="7" spans="1:43" s="17" customFormat="1" ht="24.75" customHeight="1">
      <c r="A7" s="155" t="s">
        <v>26</v>
      </c>
      <c r="B7" s="156"/>
      <c r="C7" s="18">
        <v>83</v>
      </c>
      <c r="D7" s="19">
        <v>80</v>
      </c>
      <c r="E7" s="19">
        <v>81</v>
      </c>
      <c r="F7" s="19">
        <v>99</v>
      </c>
      <c r="G7" s="19">
        <v>88</v>
      </c>
      <c r="H7" s="19">
        <v>147</v>
      </c>
      <c r="I7" s="19">
        <v>142</v>
      </c>
      <c r="J7" s="19">
        <v>169</v>
      </c>
      <c r="K7" s="19">
        <v>160</v>
      </c>
      <c r="L7" s="20">
        <v>140</v>
      </c>
      <c r="M7" s="20">
        <v>108</v>
      </c>
      <c r="N7" s="94">
        <v>89</v>
      </c>
      <c r="O7" s="95">
        <v>75</v>
      </c>
      <c r="P7" s="96">
        <v>56</v>
      </c>
      <c r="Q7" s="97">
        <v>55</v>
      </c>
      <c r="R7" s="95">
        <v>47</v>
      </c>
      <c r="S7" s="95">
        <v>31</v>
      </c>
      <c r="T7" s="119">
        <v>42</v>
      </c>
      <c r="U7" s="94">
        <v>46</v>
      </c>
      <c r="V7" s="209">
        <v>44</v>
      </c>
      <c r="W7" s="21">
        <v>12.118557453642868</v>
      </c>
      <c r="X7" s="22">
        <v>12.232415902140673</v>
      </c>
      <c r="Y7" s="22">
        <v>12.263436790310372</v>
      </c>
      <c r="Z7" s="22">
        <v>15.153834379305065</v>
      </c>
      <c r="AA7" s="22">
        <v>13.607546002783362</v>
      </c>
      <c r="AB7" s="22">
        <v>22.7765726681128</v>
      </c>
      <c r="AC7" s="22">
        <v>23.20640627553522</v>
      </c>
      <c r="AD7" s="22">
        <v>27.27126028723576</v>
      </c>
      <c r="AE7" s="22">
        <v>25.36059597400539</v>
      </c>
      <c r="AF7" s="23">
        <v>22.52977148374638</v>
      </c>
      <c r="AG7" s="24">
        <v>17.8</v>
      </c>
      <c r="AH7" s="24">
        <v>14.93288590604027</v>
      </c>
      <c r="AI7" s="107">
        <v>13.225180744136837</v>
      </c>
      <c r="AJ7" s="107">
        <v>10.202222627072327</v>
      </c>
      <c r="AK7" s="107">
        <v>10.340289528106787</v>
      </c>
      <c r="AL7" s="107">
        <v>9.04716073147257</v>
      </c>
      <c r="AM7" s="108">
        <v>6.298252742787485</v>
      </c>
      <c r="AN7" s="108">
        <f>T7/'参考表２'!T4*1000</f>
        <v>8.702859510982181</v>
      </c>
      <c r="AO7" s="108">
        <f>U7/'参考表２'!U4*1000</f>
        <v>9.577347491151365</v>
      </c>
      <c r="AP7" s="217">
        <f>V7/'参考表２'!V4*1000</f>
        <v>2.530626330016679</v>
      </c>
      <c r="AQ7" s="87"/>
    </row>
    <row r="8" spans="1:42" s="7" customFormat="1" ht="24.75" customHeight="1">
      <c r="A8" s="149" t="s">
        <v>27</v>
      </c>
      <c r="B8" s="150"/>
      <c r="C8" s="8">
        <v>39</v>
      </c>
      <c r="D8" s="9">
        <v>39</v>
      </c>
      <c r="E8" s="9">
        <v>40</v>
      </c>
      <c r="F8" s="9">
        <v>37</v>
      </c>
      <c r="G8" s="9">
        <v>40</v>
      </c>
      <c r="H8" s="9">
        <v>55</v>
      </c>
      <c r="I8" s="9">
        <v>68</v>
      </c>
      <c r="J8" s="9">
        <v>72</v>
      </c>
      <c r="K8" s="9">
        <v>66</v>
      </c>
      <c r="L8" s="10">
        <v>72</v>
      </c>
      <c r="M8" s="10">
        <v>64</v>
      </c>
      <c r="N8" s="88">
        <v>47</v>
      </c>
      <c r="O8" s="89">
        <v>39</v>
      </c>
      <c r="P8" s="96">
        <v>36</v>
      </c>
      <c r="Q8" s="91">
        <v>30</v>
      </c>
      <c r="R8" s="89">
        <v>23</v>
      </c>
      <c r="S8" s="89">
        <v>25</v>
      </c>
      <c r="T8" s="92">
        <v>33</v>
      </c>
      <c r="U8" s="88">
        <v>36</v>
      </c>
      <c r="V8" s="208">
        <v>21</v>
      </c>
      <c r="W8" s="11">
        <v>8.0545229244114</v>
      </c>
      <c r="X8" s="12">
        <v>8.614976805831677</v>
      </c>
      <c r="Y8" s="12">
        <v>8.64864864864865</v>
      </c>
      <c r="Z8" s="12">
        <v>8.03300043421624</v>
      </c>
      <c r="AA8" s="12">
        <v>8.880994671403197</v>
      </c>
      <c r="AB8" s="12">
        <v>12.24671565352928</v>
      </c>
      <c r="AC8" s="12">
        <v>16.69941060903733</v>
      </c>
      <c r="AD8" s="12">
        <v>17.299375300336376</v>
      </c>
      <c r="AE8" s="12">
        <v>16.172506738544474</v>
      </c>
      <c r="AF8" s="13">
        <v>17.79975278121137</v>
      </c>
      <c r="AG8" s="25">
        <v>16.3</v>
      </c>
      <c r="AH8" s="25">
        <v>12.1793210676341</v>
      </c>
      <c r="AI8" s="109">
        <v>10.416666666666666</v>
      </c>
      <c r="AJ8" s="109">
        <v>9.503695881731785</v>
      </c>
      <c r="AK8" s="109">
        <v>8.114687584527996</v>
      </c>
      <c r="AL8" s="109">
        <v>6.184458187684862</v>
      </c>
      <c r="AM8" s="110">
        <v>6.838074398249453</v>
      </c>
      <c r="AN8" s="110">
        <f>T8/'参考表２'!T5*1000</f>
        <v>9.417808219178081</v>
      </c>
      <c r="AO8" s="110">
        <f>U8/'参考表２'!U5*1000</f>
        <v>10.08120974516942</v>
      </c>
      <c r="AP8" s="218">
        <f>V8/'参考表２'!V5*1000</f>
        <v>1.5517623586787852</v>
      </c>
    </row>
    <row r="9" spans="1:42" s="7" customFormat="1" ht="24.75" customHeight="1">
      <c r="A9" s="149" t="s">
        <v>28</v>
      </c>
      <c r="B9" s="150"/>
      <c r="C9" s="8">
        <v>5</v>
      </c>
      <c r="D9" s="9">
        <v>2</v>
      </c>
      <c r="E9" s="9">
        <v>6</v>
      </c>
      <c r="F9" s="9">
        <v>3</v>
      </c>
      <c r="G9" s="9">
        <v>5</v>
      </c>
      <c r="H9" s="9">
        <v>9</v>
      </c>
      <c r="I9" s="9">
        <v>9</v>
      </c>
      <c r="J9" s="9">
        <v>28</v>
      </c>
      <c r="K9" s="9">
        <v>32</v>
      </c>
      <c r="L9" s="10">
        <v>24</v>
      </c>
      <c r="M9" s="10">
        <v>19</v>
      </c>
      <c r="N9" s="88">
        <v>11</v>
      </c>
      <c r="O9" s="89">
        <v>20</v>
      </c>
      <c r="P9" s="96">
        <v>17</v>
      </c>
      <c r="Q9" s="91">
        <v>9</v>
      </c>
      <c r="R9" s="89">
        <v>11</v>
      </c>
      <c r="S9" s="89">
        <v>6</v>
      </c>
      <c r="T9" s="92">
        <v>14</v>
      </c>
      <c r="U9" s="88">
        <v>6</v>
      </c>
      <c r="V9" s="208">
        <v>8</v>
      </c>
      <c r="W9" s="11">
        <v>2.512562814070352</v>
      </c>
      <c r="X9" s="12">
        <v>1.0683760683760686</v>
      </c>
      <c r="Y9" s="12">
        <v>3.183023872679045</v>
      </c>
      <c r="Z9" s="12">
        <v>1.6242555495397943</v>
      </c>
      <c r="AA9" s="12">
        <v>2.7085590465872156</v>
      </c>
      <c r="AB9" s="12">
        <v>4.945054945054945</v>
      </c>
      <c r="AC9" s="12">
        <v>5.357142857142857</v>
      </c>
      <c r="AD9" s="12">
        <v>16.231884057971016</v>
      </c>
      <c r="AE9" s="12">
        <v>18.30663615560641</v>
      </c>
      <c r="AF9" s="13">
        <v>14.687882496940025</v>
      </c>
      <c r="AG9" s="25">
        <v>12.3</v>
      </c>
      <c r="AH9" s="25">
        <v>7.697690692792162</v>
      </c>
      <c r="AI9" s="109">
        <v>14.587892049598834</v>
      </c>
      <c r="AJ9" s="109">
        <v>12.947448591012947</v>
      </c>
      <c r="AK9" s="109">
        <v>7.042253521126761</v>
      </c>
      <c r="AL9" s="109">
        <v>8.72323552735924</v>
      </c>
      <c r="AM9" s="110">
        <v>4.735595895816891</v>
      </c>
      <c r="AN9" s="110">
        <f>T9/'参考表２'!T6*1000</f>
        <v>11.164274322169058</v>
      </c>
      <c r="AO9" s="110">
        <f>U9/'参考表２'!U6*1000</f>
        <v>4.901960784313726</v>
      </c>
      <c r="AP9" s="218">
        <f>V9/'参考表２'!V6*1000</f>
        <v>1.918925401775006</v>
      </c>
    </row>
    <row r="10" spans="1:42" s="7" customFormat="1" ht="24.75" customHeight="1">
      <c r="A10" s="149" t="s">
        <v>29</v>
      </c>
      <c r="B10" s="150"/>
      <c r="C10" s="8">
        <v>6</v>
      </c>
      <c r="D10" s="9">
        <v>5</v>
      </c>
      <c r="E10" s="9">
        <v>6</v>
      </c>
      <c r="F10" s="9">
        <v>5</v>
      </c>
      <c r="G10" s="9">
        <v>11</v>
      </c>
      <c r="H10" s="9">
        <v>11</v>
      </c>
      <c r="I10" s="9">
        <v>13</v>
      </c>
      <c r="J10" s="9">
        <v>14</v>
      </c>
      <c r="K10" s="9">
        <v>24</v>
      </c>
      <c r="L10" s="10">
        <v>25</v>
      </c>
      <c r="M10" s="10">
        <v>25</v>
      </c>
      <c r="N10" s="88">
        <v>15</v>
      </c>
      <c r="O10" s="89">
        <v>8</v>
      </c>
      <c r="P10" s="96">
        <v>4</v>
      </c>
      <c r="Q10" s="91">
        <v>6</v>
      </c>
      <c r="R10" s="89">
        <v>6</v>
      </c>
      <c r="S10" s="89">
        <v>3</v>
      </c>
      <c r="T10" s="92">
        <v>5</v>
      </c>
      <c r="U10" s="88">
        <v>10</v>
      </c>
      <c r="V10" s="208">
        <v>5</v>
      </c>
      <c r="W10" s="11">
        <v>4.846526655896607</v>
      </c>
      <c r="X10" s="12">
        <v>4.436557231588288</v>
      </c>
      <c r="Y10" s="12">
        <v>5.226480836236934</v>
      </c>
      <c r="Z10" s="12">
        <v>4.295532646048111</v>
      </c>
      <c r="AA10" s="12">
        <v>9.812667261373774</v>
      </c>
      <c r="AB10" s="12">
        <v>9.777777777777777</v>
      </c>
      <c r="AC10" s="12">
        <v>13.224821973550355</v>
      </c>
      <c r="AD10" s="12">
        <v>13.435700575815739</v>
      </c>
      <c r="AE10" s="12">
        <v>22.900763358778626</v>
      </c>
      <c r="AF10" s="13">
        <v>24.65483234714004</v>
      </c>
      <c r="AG10" s="25">
        <v>25.3</v>
      </c>
      <c r="AH10" s="25">
        <v>16.0427807486631</v>
      </c>
      <c r="AI10" s="109">
        <v>8.839779005524862</v>
      </c>
      <c r="AJ10" s="109">
        <v>4.459308807134894</v>
      </c>
      <c r="AK10" s="109">
        <v>6.5359477124183005</v>
      </c>
      <c r="AL10" s="109">
        <v>6.696428571428571</v>
      </c>
      <c r="AM10" s="110">
        <v>3.3482142857142856</v>
      </c>
      <c r="AN10" s="110">
        <f>T10/'参考表２'!T7*1000</f>
        <v>5.85480093676815</v>
      </c>
      <c r="AO10" s="110">
        <f>U10/'参考表２'!U7*1000</f>
        <v>11.273957158962796</v>
      </c>
      <c r="AP10" s="218">
        <f>V10/'参考表２'!V7*1000</f>
        <v>1.6313213703099512</v>
      </c>
    </row>
    <row r="11" spans="1:42" s="7" customFormat="1" ht="24.75" customHeight="1">
      <c r="A11" s="149" t="s">
        <v>30</v>
      </c>
      <c r="B11" s="150"/>
      <c r="C11" s="8">
        <v>6</v>
      </c>
      <c r="D11" s="9">
        <v>7</v>
      </c>
      <c r="E11" s="9">
        <v>7</v>
      </c>
      <c r="F11" s="9">
        <v>11</v>
      </c>
      <c r="G11" s="9">
        <v>7</v>
      </c>
      <c r="H11" s="9">
        <v>15</v>
      </c>
      <c r="I11" s="9">
        <v>13</v>
      </c>
      <c r="J11" s="9">
        <v>11</v>
      </c>
      <c r="K11" s="9">
        <v>12</v>
      </c>
      <c r="L11" s="10">
        <v>13</v>
      </c>
      <c r="M11" s="10">
        <v>8</v>
      </c>
      <c r="N11" s="88">
        <v>0</v>
      </c>
      <c r="O11" s="89">
        <v>2</v>
      </c>
      <c r="P11" s="98">
        <v>6</v>
      </c>
      <c r="Q11" s="91">
        <v>7</v>
      </c>
      <c r="R11" s="89">
        <v>3</v>
      </c>
      <c r="S11" s="89">
        <v>4</v>
      </c>
      <c r="T11" s="92">
        <v>5</v>
      </c>
      <c r="U11" s="88">
        <v>2</v>
      </c>
      <c r="V11" s="208">
        <v>1</v>
      </c>
      <c r="W11" s="11">
        <v>11.904761904761903</v>
      </c>
      <c r="X11" s="12">
        <v>14.8619957537155</v>
      </c>
      <c r="Y11" s="12">
        <v>13.698630136986301</v>
      </c>
      <c r="Z11" s="12">
        <v>21.032504780114724</v>
      </c>
      <c r="AA11" s="12">
        <v>13.972055888223553</v>
      </c>
      <c r="AB11" s="12">
        <v>29.469548133595286</v>
      </c>
      <c r="AC11" s="12">
        <v>30.162412993039442</v>
      </c>
      <c r="AD11" s="12">
        <v>23.965141612200433</v>
      </c>
      <c r="AE11" s="12">
        <v>26.607538802660756</v>
      </c>
      <c r="AF11" s="13">
        <v>29.885057471264368</v>
      </c>
      <c r="AG11" s="25">
        <v>19.7</v>
      </c>
      <c r="AH11" s="25">
        <v>12.56281407035176</v>
      </c>
      <c r="AI11" s="109">
        <v>5.6657223796034</v>
      </c>
      <c r="AJ11" s="109">
        <v>16.0427807486631</v>
      </c>
      <c r="AK11" s="109">
        <v>19.230769230769234</v>
      </c>
      <c r="AL11" s="109">
        <v>8.474576271186441</v>
      </c>
      <c r="AM11" s="110">
        <v>12.269938650306749</v>
      </c>
      <c r="AN11" s="110">
        <f>T11/'参考表２'!T8*1000</f>
        <v>15.92356687898089</v>
      </c>
      <c r="AO11" s="110">
        <f>U11/'参考表２'!U8*1000</f>
        <v>6.779661016949152</v>
      </c>
      <c r="AP11" s="218">
        <f>V11/'参考表２'!V8*1000</f>
        <v>1.1013215859030838</v>
      </c>
    </row>
    <row r="12" spans="1:42" s="7" customFormat="1" ht="24.75" customHeight="1">
      <c r="A12" s="149" t="s">
        <v>31</v>
      </c>
      <c r="B12" s="150"/>
      <c r="C12" s="8">
        <v>11</v>
      </c>
      <c r="D12" s="9">
        <v>10</v>
      </c>
      <c r="E12" s="9">
        <v>15</v>
      </c>
      <c r="F12" s="9">
        <v>16</v>
      </c>
      <c r="G12" s="9">
        <v>9</v>
      </c>
      <c r="H12" s="9">
        <v>21</v>
      </c>
      <c r="I12" s="9">
        <v>21</v>
      </c>
      <c r="J12" s="9">
        <v>23</v>
      </c>
      <c r="K12" s="9">
        <v>22</v>
      </c>
      <c r="L12" s="10">
        <v>13</v>
      </c>
      <c r="M12" s="10">
        <v>14</v>
      </c>
      <c r="N12" s="88">
        <v>8</v>
      </c>
      <c r="O12" s="89">
        <v>9</v>
      </c>
      <c r="P12" s="96">
        <v>8</v>
      </c>
      <c r="Q12" s="91">
        <v>6</v>
      </c>
      <c r="R12" s="89">
        <v>4</v>
      </c>
      <c r="S12" s="89">
        <v>2</v>
      </c>
      <c r="T12" s="92">
        <v>1</v>
      </c>
      <c r="U12" s="88">
        <v>3</v>
      </c>
      <c r="V12" s="208">
        <v>2</v>
      </c>
      <c r="W12" s="11">
        <v>9.523809523809526</v>
      </c>
      <c r="X12" s="12">
        <v>9.25925925925926</v>
      </c>
      <c r="Y12" s="12">
        <v>13.45291479820628</v>
      </c>
      <c r="Z12" s="12">
        <v>13.377926421404682</v>
      </c>
      <c r="AA12" s="12">
        <v>7.389162561576354</v>
      </c>
      <c r="AB12" s="12">
        <v>17.32673267326733</v>
      </c>
      <c r="AC12" s="12">
        <v>20.408163265306122</v>
      </c>
      <c r="AD12" s="12">
        <v>20.664869721473494</v>
      </c>
      <c r="AE12" s="12">
        <v>19.18047079337402</v>
      </c>
      <c r="AF12" s="13">
        <v>12.037037037037036</v>
      </c>
      <c r="AG12" s="25">
        <v>13.7</v>
      </c>
      <c r="AH12" s="25">
        <v>8.040201005025127</v>
      </c>
      <c r="AI12" s="109">
        <v>10.033444816053512</v>
      </c>
      <c r="AJ12" s="109">
        <v>8.958566629339305</v>
      </c>
      <c r="AK12" s="109">
        <v>6.984866123399302</v>
      </c>
      <c r="AL12" s="109">
        <v>4.944375772558714</v>
      </c>
      <c r="AM12" s="110">
        <v>2.594033722438392</v>
      </c>
      <c r="AN12" s="110">
        <f>T12/'参考表２'!T9*1000</f>
        <v>1.4084507042253522</v>
      </c>
      <c r="AO12" s="110">
        <f>U12/'参考表２'!U9*1000</f>
        <v>4.2313117066290555</v>
      </c>
      <c r="AP12" s="218">
        <f>V12/'参考表２'!V9*1000</f>
        <v>0.9276437847866419</v>
      </c>
    </row>
    <row r="13" spans="1:42" s="7" customFormat="1" ht="24.75" customHeight="1">
      <c r="A13" s="149" t="s">
        <v>32</v>
      </c>
      <c r="B13" s="150"/>
      <c r="C13" s="8">
        <v>7</v>
      </c>
      <c r="D13" s="9">
        <v>7</v>
      </c>
      <c r="E13" s="9">
        <v>10</v>
      </c>
      <c r="F13" s="9">
        <v>2</v>
      </c>
      <c r="G13" s="9">
        <v>4</v>
      </c>
      <c r="H13" s="9">
        <v>14</v>
      </c>
      <c r="I13" s="9">
        <v>8</v>
      </c>
      <c r="J13" s="9">
        <v>16</v>
      </c>
      <c r="K13" s="9">
        <v>32</v>
      </c>
      <c r="L13" s="10">
        <v>23</v>
      </c>
      <c r="M13" s="10">
        <v>14</v>
      </c>
      <c r="N13" s="88">
        <v>11</v>
      </c>
      <c r="O13" s="89">
        <v>10</v>
      </c>
      <c r="P13" s="96">
        <v>17</v>
      </c>
      <c r="Q13" s="91">
        <v>6</v>
      </c>
      <c r="R13" s="89">
        <v>10</v>
      </c>
      <c r="S13" s="89">
        <v>15</v>
      </c>
      <c r="T13" s="92">
        <v>13</v>
      </c>
      <c r="U13" s="88">
        <v>19</v>
      </c>
      <c r="V13" s="208">
        <v>10</v>
      </c>
      <c r="W13" s="11">
        <v>3.2710280373831777</v>
      </c>
      <c r="X13" s="12">
        <v>3.6515388628064684</v>
      </c>
      <c r="Y13" s="12">
        <v>5.0864699898270604</v>
      </c>
      <c r="Z13" s="12">
        <v>0.9886307464162134</v>
      </c>
      <c r="AA13" s="12">
        <v>1.990049751243781</v>
      </c>
      <c r="AB13" s="12">
        <v>7.0457976849521895</v>
      </c>
      <c r="AC13" s="12">
        <v>4.405286343612335</v>
      </c>
      <c r="AD13" s="12">
        <v>8.113590263691684</v>
      </c>
      <c r="AE13" s="12">
        <v>15.896671634376553</v>
      </c>
      <c r="AF13" s="13">
        <v>11.84956208140134</v>
      </c>
      <c r="AG13" s="25">
        <v>7.6</v>
      </c>
      <c r="AH13" s="25">
        <v>6.289308176100629</v>
      </c>
      <c r="AI13" s="109">
        <v>6.357279084551812</v>
      </c>
      <c r="AJ13" s="109">
        <v>10.752688172043012</v>
      </c>
      <c r="AK13" s="109">
        <v>3.939592908732764</v>
      </c>
      <c r="AL13" s="109">
        <v>6.501950585175552</v>
      </c>
      <c r="AM13" s="110">
        <v>10.224948875255624</v>
      </c>
      <c r="AN13" s="110">
        <f>T13/'参考表２'!T10*1000</f>
        <v>9.651076466221232</v>
      </c>
      <c r="AO13" s="110">
        <f>U13/'参考表２'!U10*1000</f>
        <v>14.084507042253522</v>
      </c>
      <c r="AP13" s="218">
        <f>V13/'参考表２'!V10*1000</f>
        <v>2.0177562550443904</v>
      </c>
    </row>
    <row r="14" spans="1:42" s="7" customFormat="1" ht="24.75" customHeight="1">
      <c r="A14" s="149" t="s">
        <v>33</v>
      </c>
      <c r="B14" s="150"/>
      <c r="C14" s="8">
        <v>8</v>
      </c>
      <c r="D14" s="9">
        <v>10</v>
      </c>
      <c r="E14" s="9">
        <v>13</v>
      </c>
      <c r="F14" s="9">
        <v>12</v>
      </c>
      <c r="G14" s="9">
        <v>7</v>
      </c>
      <c r="H14" s="9">
        <v>15</v>
      </c>
      <c r="I14" s="9">
        <v>22</v>
      </c>
      <c r="J14" s="9">
        <v>19</v>
      </c>
      <c r="K14" s="9">
        <v>20</v>
      </c>
      <c r="L14" s="10">
        <v>16</v>
      </c>
      <c r="M14" s="10">
        <v>10</v>
      </c>
      <c r="N14" s="88">
        <v>16</v>
      </c>
      <c r="O14" s="89">
        <v>6</v>
      </c>
      <c r="P14" s="96">
        <v>5</v>
      </c>
      <c r="Q14" s="91">
        <v>11</v>
      </c>
      <c r="R14" s="89">
        <v>8</v>
      </c>
      <c r="S14" s="89">
        <v>7</v>
      </c>
      <c r="T14" s="92">
        <v>8</v>
      </c>
      <c r="U14" s="88">
        <v>6</v>
      </c>
      <c r="V14" s="208">
        <v>5</v>
      </c>
      <c r="W14" s="11">
        <v>4.833836858006042</v>
      </c>
      <c r="X14" s="12">
        <v>6.697923643670462</v>
      </c>
      <c r="Y14" s="12">
        <v>8.296107211231652</v>
      </c>
      <c r="Z14" s="12">
        <v>7.556675062972292</v>
      </c>
      <c r="AA14" s="12">
        <v>4.539559014267186</v>
      </c>
      <c r="AB14" s="12">
        <v>9.980039920159681</v>
      </c>
      <c r="AC14" s="12">
        <v>16.64145234493192</v>
      </c>
      <c r="AD14" s="12">
        <v>13.590844062947067</v>
      </c>
      <c r="AE14" s="12">
        <v>14.074595355383533</v>
      </c>
      <c r="AF14" s="13">
        <v>11.730205278592376</v>
      </c>
      <c r="AG14" s="25">
        <v>7.6</v>
      </c>
      <c r="AH14" s="25">
        <v>12.810248198558845</v>
      </c>
      <c r="AI14" s="109">
        <v>5.28169014084507</v>
      </c>
      <c r="AJ14" s="109">
        <v>4.553734061930784</v>
      </c>
      <c r="AK14" s="109">
        <v>10.76320939334638</v>
      </c>
      <c r="AL14" s="109">
        <v>7.928642220019821</v>
      </c>
      <c r="AM14" s="110">
        <v>7.042253521126761</v>
      </c>
      <c r="AN14" s="110">
        <f>T14/'参考表２'!T11*1000</f>
        <v>8.447729672650475</v>
      </c>
      <c r="AO14" s="110">
        <f>U14/'参考表２'!U11*1000</f>
        <v>6.054490413723511</v>
      </c>
      <c r="AP14" s="218">
        <f>V14/'参考表２'!V11*1000</f>
        <v>1.4455044810638913</v>
      </c>
    </row>
    <row r="15" spans="1:42" s="7" customFormat="1" ht="24.75" customHeight="1">
      <c r="A15" s="149" t="s">
        <v>34</v>
      </c>
      <c r="B15" s="150"/>
      <c r="C15" s="8">
        <v>2</v>
      </c>
      <c r="D15" s="126">
        <v>0</v>
      </c>
      <c r="E15" s="126">
        <v>3</v>
      </c>
      <c r="F15" s="126">
        <v>3</v>
      </c>
      <c r="G15" s="126">
        <v>1</v>
      </c>
      <c r="H15" s="126">
        <v>4</v>
      </c>
      <c r="I15" s="126">
        <v>4</v>
      </c>
      <c r="J15" s="126">
        <v>2</v>
      </c>
      <c r="K15" s="126">
        <v>4</v>
      </c>
      <c r="L15" s="127">
        <v>4</v>
      </c>
      <c r="M15" s="127">
        <v>3</v>
      </c>
      <c r="N15" s="128">
        <v>2</v>
      </c>
      <c r="O15" s="129">
        <v>3</v>
      </c>
      <c r="P15" s="130">
        <v>1</v>
      </c>
      <c r="Q15" s="131">
        <v>2</v>
      </c>
      <c r="R15" s="129">
        <v>1</v>
      </c>
      <c r="S15" s="129">
        <v>3</v>
      </c>
      <c r="T15" s="132">
        <v>2</v>
      </c>
      <c r="U15" s="128">
        <v>2</v>
      </c>
      <c r="V15" s="210">
        <v>1</v>
      </c>
      <c r="W15" s="133">
        <v>4.938271604938271</v>
      </c>
      <c r="X15" s="134" t="s">
        <v>60</v>
      </c>
      <c r="Y15" s="134">
        <v>8.02139037433155</v>
      </c>
      <c r="Z15" s="134">
        <v>7.425742574257425</v>
      </c>
      <c r="AA15" s="134">
        <v>2.403846153846154</v>
      </c>
      <c r="AB15" s="134">
        <v>9.501187648456057</v>
      </c>
      <c r="AC15" s="134">
        <v>11.976047904191617</v>
      </c>
      <c r="AD15" s="134">
        <v>5.405405405405405</v>
      </c>
      <c r="AE15" s="134">
        <v>10.81081081081081</v>
      </c>
      <c r="AF15" s="135">
        <v>11.235955056179774</v>
      </c>
      <c r="AG15" s="14">
        <v>8.9</v>
      </c>
      <c r="AH15" s="14">
        <v>6.309148264984227</v>
      </c>
      <c r="AI15" s="136">
        <v>11.320754716981131</v>
      </c>
      <c r="AJ15" s="136">
        <v>3.4602076124567476</v>
      </c>
      <c r="AK15" s="136">
        <v>7.2727272727272725</v>
      </c>
      <c r="AL15" s="136">
        <v>3.401360544217687</v>
      </c>
      <c r="AM15" s="137">
        <v>9.67741935483871</v>
      </c>
      <c r="AN15" s="137">
        <f>T15/'参考表２'!T12*1000</f>
        <v>7.547169811320755</v>
      </c>
      <c r="AO15" s="137">
        <f>U15/'参考表２'!U12*1000</f>
        <v>7.380073800738007</v>
      </c>
      <c r="AP15" s="219">
        <f>V15/'参考表２'!V12*1000</f>
        <v>1.4245014245014245</v>
      </c>
    </row>
    <row r="16" spans="1:42" s="7" customFormat="1" ht="24.75" customHeight="1">
      <c r="A16" s="160" t="s">
        <v>35</v>
      </c>
      <c r="B16" s="28" t="s">
        <v>36</v>
      </c>
      <c r="C16" s="125">
        <v>100</v>
      </c>
      <c r="D16" s="9">
        <v>97</v>
      </c>
      <c r="E16" s="9">
        <v>103</v>
      </c>
      <c r="F16" s="9">
        <v>126</v>
      </c>
      <c r="G16" s="9">
        <v>104</v>
      </c>
      <c r="H16" s="9">
        <v>183</v>
      </c>
      <c r="I16" s="9">
        <v>176</v>
      </c>
      <c r="J16" s="9">
        <v>203</v>
      </c>
      <c r="K16" s="9">
        <v>194</v>
      </c>
      <c r="L16" s="10">
        <v>166</v>
      </c>
      <c r="M16" s="10">
        <v>130</v>
      </c>
      <c r="N16" s="88">
        <v>97</v>
      </c>
      <c r="O16" s="89">
        <v>86</v>
      </c>
      <c r="P16" s="98">
        <v>70</v>
      </c>
      <c r="Q16" s="91">
        <v>68</v>
      </c>
      <c r="R16" s="89">
        <v>54</v>
      </c>
      <c r="S16" s="89">
        <v>37</v>
      </c>
      <c r="T16" s="92">
        <v>48</v>
      </c>
      <c r="U16" s="88">
        <v>51</v>
      </c>
      <c r="V16" s="208">
        <f>SUM(V7,V11,V12)</f>
        <v>47</v>
      </c>
      <c r="W16" s="11">
        <v>11.753643629525154</v>
      </c>
      <c r="X16" s="12">
        <v>11.988629341243357</v>
      </c>
      <c r="Y16" s="12">
        <v>12.513667841088568</v>
      </c>
      <c r="Z16" s="12">
        <v>15.269025690741637</v>
      </c>
      <c r="AA16" s="12">
        <v>12.704617639872955</v>
      </c>
      <c r="AB16" s="12">
        <v>22.38532110091743</v>
      </c>
      <c r="AC16" s="12">
        <v>23.222060957910013</v>
      </c>
      <c r="AD16" s="12">
        <v>26.129488994722617</v>
      </c>
      <c r="AE16" s="12">
        <v>24.535221955229545</v>
      </c>
      <c r="AF16" s="13">
        <v>21.477552076594645</v>
      </c>
      <c r="AG16" s="25">
        <v>17.4</v>
      </c>
      <c r="AH16" s="25">
        <v>13.191894464844282</v>
      </c>
      <c r="AI16" s="109">
        <v>12.425950007224388</v>
      </c>
      <c r="AJ16" s="109">
        <v>10.361160449970397</v>
      </c>
      <c r="AK16" s="109">
        <v>10.394374808926933</v>
      </c>
      <c r="AL16" s="109">
        <v>8.49323686693929</v>
      </c>
      <c r="AM16" s="110">
        <v>6.1472005316497755</v>
      </c>
      <c r="AN16" s="110">
        <f>T16/'参考表２'!T13*1000</f>
        <v>8.205128205128204</v>
      </c>
      <c r="AO16" s="110">
        <f>U16/'参考表２'!U13*1000</f>
        <v>8.782503874634061</v>
      </c>
      <c r="AP16" s="218">
        <f>V16/'参考表２'!V13*1000</f>
        <v>2.298176128306684</v>
      </c>
    </row>
    <row r="17" spans="1:42" s="7" customFormat="1" ht="24.75" customHeight="1">
      <c r="A17" s="161"/>
      <c r="B17" s="29" t="s">
        <v>37</v>
      </c>
      <c r="C17" s="8">
        <v>12</v>
      </c>
      <c r="D17" s="9">
        <v>9</v>
      </c>
      <c r="E17" s="9">
        <v>16</v>
      </c>
      <c r="F17" s="9">
        <v>5</v>
      </c>
      <c r="G17" s="9">
        <v>9</v>
      </c>
      <c r="H17" s="9">
        <v>23</v>
      </c>
      <c r="I17" s="9">
        <v>17</v>
      </c>
      <c r="J17" s="9">
        <v>44</v>
      </c>
      <c r="K17" s="9">
        <v>64</v>
      </c>
      <c r="L17" s="10">
        <v>47</v>
      </c>
      <c r="M17" s="10">
        <v>33</v>
      </c>
      <c r="N17" s="88">
        <v>22</v>
      </c>
      <c r="O17" s="89">
        <v>30</v>
      </c>
      <c r="P17" s="98">
        <v>34</v>
      </c>
      <c r="Q17" s="91">
        <v>15</v>
      </c>
      <c r="R17" s="89">
        <v>21</v>
      </c>
      <c r="S17" s="89">
        <v>21</v>
      </c>
      <c r="T17" s="92">
        <v>27</v>
      </c>
      <c r="U17" s="88">
        <v>25</v>
      </c>
      <c r="V17" s="208">
        <f>SUM(V9,V13)</f>
        <v>18</v>
      </c>
      <c r="W17" s="11">
        <v>2.905569007263922</v>
      </c>
      <c r="X17" s="12">
        <v>2.375296912114014</v>
      </c>
      <c r="Y17" s="12">
        <v>4.154764996104908</v>
      </c>
      <c r="Z17" s="12">
        <v>1.2919896640826873</v>
      </c>
      <c r="AA17" s="12">
        <v>2.3340248962655603</v>
      </c>
      <c r="AB17" s="12">
        <v>6.041502495403204</v>
      </c>
      <c r="AC17" s="12">
        <v>4.862700228832952</v>
      </c>
      <c r="AD17" s="12">
        <v>11.901541790641062</v>
      </c>
      <c r="AE17" s="12">
        <v>17.016750864131883</v>
      </c>
      <c r="AF17" s="13">
        <v>13.146853146853148</v>
      </c>
      <c r="AG17" s="25">
        <v>6.5</v>
      </c>
      <c r="AH17" s="25">
        <v>6.922592825676526</v>
      </c>
      <c r="AI17" s="109">
        <v>10.190217391304348</v>
      </c>
      <c r="AJ17" s="109">
        <v>11.748445058742226</v>
      </c>
      <c r="AK17" s="109">
        <v>5.355230274901821</v>
      </c>
      <c r="AL17" s="109">
        <v>7.502679528403001</v>
      </c>
      <c r="AM17" s="110">
        <v>7.681053401609363</v>
      </c>
      <c r="AN17" s="110">
        <f>T17/'参考表２'!T14*1000</f>
        <v>10.380622837370241</v>
      </c>
      <c r="AO17" s="110">
        <f>U17/'参考表２'!U14*1000</f>
        <v>9.71628449280995</v>
      </c>
      <c r="AP17" s="218">
        <f>V17/'参考表２'!V14*1000</f>
        <v>1.9726027397260273</v>
      </c>
    </row>
    <row r="18" spans="1:42" s="7" customFormat="1" ht="24.75" customHeight="1">
      <c r="A18" s="161"/>
      <c r="B18" s="29" t="s">
        <v>38</v>
      </c>
      <c r="C18" s="30">
        <v>53</v>
      </c>
      <c r="D18" s="31">
        <v>54</v>
      </c>
      <c r="E18" s="31">
        <v>59</v>
      </c>
      <c r="F18" s="31">
        <v>54</v>
      </c>
      <c r="G18" s="31">
        <v>58</v>
      </c>
      <c r="H18" s="31">
        <v>81</v>
      </c>
      <c r="I18" s="31">
        <v>103</v>
      </c>
      <c r="J18" s="31">
        <v>105</v>
      </c>
      <c r="K18" s="9">
        <v>110</v>
      </c>
      <c r="L18" s="10">
        <v>113</v>
      </c>
      <c r="M18" s="10">
        <v>99</v>
      </c>
      <c r="N18" s="88">
        <v>78</v>
      </c>
      <c r="O18" s="89">
        <v>53</v>
      </c>
      <c r="P18" s="99">
        <v>45</v>
      </c>
      <c r="Q18" s="91">
        <v>47</v>
      </c>
      <c r="R18" s="89">
        <v>37</v>
      </c>
      <c r="S18" s="89">
        <v>35</v>
      </c>
      <c r="T18" s="92">
        <v>46</v>
      </c>
      <c r="U18" s="88">
        <v>52</v>
      </c>
      <c r="V18" s="208">
        <f>SUM(V8,V10,V14)</f>
        <v>31</v>
      </c>
      <c r="W18" s="32">
        <v>6.85197155785391</v>
      </c>
      <c r="X18" s="33">
        <v>7.555617741709809</v>
      </c>
      <c r="Y18" s="33">
        <v>8.038147138964579</v>
      </c>
      <c r="Z18" s="33">
        <v>7.338950801848329</v>
      </c>
      <c r="AA18" s="33">
        <v>8.092646853634715</v>
      </c>
      <c r="AB18" s="33">
        <v>11.378002528445007</v>
      </c>
      <c r="AC18" s="33">
        <v>16.151795515132505</v>
      </c>
      <c r="AD18" s="33">
        <v>15.90427143289912</v>
      </c>
      <c r="AE18" s="12">
        <v>16.793893129770993</v>
      </c>
      <c r="AF18" s="13">
        <v>17.593025066168458</v>
      </c>
      <c r="AG18" s="25">
        <v>18.9</v>
      </c>
      <c r="AH18" s="25">
        <v>12.907496276683768</v>
      </c>
      <c r="AI18" s="109">
        <v>9.16162489196197</v>
      </c>
      <c r="AJ18" s="109">
        <v>7.7814283243991005</v>
      </c>
      <c r="AK18" s="109">
        <v>8.337768316480398</v>
      </c>
      <c r="AL18" s="109">
        <v>6.578947368421052</v>
      </c>
      <c r="AM18" s="110">
        <v>6.310854670032456</v>
      </c>
      <c r="AN18" s="110">
        <f>T18/'参考表２'!T15*1000</f>
        <v>8.671065032987746</v>
      </c>
      <c r="AO18" s="110">
        <f>U18/'参考表２'!U15*1000</f>
        <v>9.543035419342997</v>
      </c>
      <c r="AP18" s="218">
        <f>V18/'参考表２'!V15*1000</f>
        <v>1.5455950540958268</v>
      </c>
    </row>
    <row r="19" spans="1:42" s="7" customFormat="1" ht="24.75" customHeight="1">
      <c r="A19" s="162"/>
      <c r="B19" s="27" t="s">
        <v>39</v>
      </c>
      <c r="C19" s="138">
        <v>2</v>
      </c>
      <c r="D19" s="139">
        <v>0</v>
      </c>
      <c r="E19" s="139">
        <v>3</v>
      </c>
      <c r="F19" s="139">
        <v>3</v>
      </c>
      <c r="G19" s="139">
        <v>1</v>
      </c>
      <c r="H19" s="139">
        <v>4</v>
      </c>
      <c r="I19" s="139">
        <v>4</v>
      </c>
      <c r="J19" s="139">
        <v>2</v>
      </c>
      <c r="K19" s="139">
        <v>4</v>
      </c>
      <c r="L19" s="140">
        <v>4</v>
      </c>
      <c r="M19" s="140">
        <v>3</v>
      </c>
      <c r="N19" s="141">
        <v>2</v>
      </c>
      <c r="O19" s="142">
        <v>3</v>
      </c>
      <c r="P19" s="143">
        <v>1</v>
      </c>
      <c r="Q19" s="144">
        <v>2</v>
      </c>
      <c r="R19" s="142">
        <v>1</v>
      </c>
      <c r="S19" s="142">
        <v>3</v>
      </c>
      <c r="T19" s="145">
        <v>2</v>
      </c>
      <c r="U19" s="141">
        <v>2</v>
      </c>
      <c r="V19" s="211">
        <f>SUM(V15)</f>
        <v>1</v>
      </c>
      <c r="W19" s="146">
        <v>4.938271604938271</v>
      </c>
      <c r="X19" s="134" t="s">
        <v>60</v>
      </c>
      <c r="Y19" s="147">
        <v>8.02139037433155</v>
      </c>
      <c r="Z19" s="147">
        <v>7.425742574257425</v>
      </c>
      <c r="AA19" s="147">
        <v>2.403846153846154</v>
      </c>
      <c r="AB19" s="147">
        <v>9.501187648456057</v>
      </c>
      <c r="AC19" s="147">
        <v>11.976047904191617</v>
      </c>
      <c r="AD19" s="147">
        <v>5.405405405405405</v>
      </c>
      <c r="AE19" s="147">
        <v>10.81081081081081</v>
      </c>
      <c r="AF19" s="148">
        <v>11.235955056179774</v>
      </c>
      <c r="AG19" s="14">
        <v>8.9</v>
      </c>
      <c r="AH19" s="14">
        <v>6.309148264984227</v>
      </c>
      <c r="AI19" s="136">
        <v>11.320754716981131</v>
      </c>
      <c r="AJ19" s="136">
        <v>3.4602076124567476</v>
      </c>
      <c r="AK19" s="136">
        <v>7.2727272727272725</v>
      </c>
      <c r="AL19" s="136">
        <v>3.401360544217687</v>
      </c>
      <c r="AM19" s="137">
        <v>9.67741935483871</v>
      </c>
      <c r="AN19" s="137">
        <f>T19/'参考表２'!T16*1000</f>
        <v>7.547169811320755</v>
      </c>
      <c r="AO19" s="137">
        <f>U19/'参考表２'!U16*1000</f>
        <v>7.380073800738007</v>
      </c>
      <c r="AP19" s="219">
        <f>V19/'参考表２'!V16*1000</f>
        <v>1.4245014245014245</v>
      </c>
    </row>
    <row r="20" spans="1:42" s="7" customFormat="1" ht="24.75" customHeight="1">
      <c r="A20" s="157" t="s">
        <v>40</v>
      </c>
      <c r="B20" s="29" t="s">
        <v>41</v>
      </c>
      <c r="C20" s="30">
        <v>100</v>
      </c>
      <c r="D20" s="31">
        <v>97</v>
      </c>
      <c r="E20" s="31">
        <v>103</v>
      </c>
      <c r="F20" s="31">
        <v>126</v>
      </c>
      <c r="G20" s="31">
        <v>104</v>
      </c>
      <c r="H20" s="31">
        <v>183</v>
      </c>
      <c r="I20" s="31">
        <v>176</v>
      </c>
      <c r="J20" s="31">
        <v>203</v>
      </c>
      <c r="K20" s="31">
        <v>194</v>
      </c>
      <c r="L20" s="34">
        <v>166</v>
      </c>
      <c r="M20" s="34">
        <v>130</v>
      </c>
      <c r="N20" s="100">
        <v>97</v>
      </c>
      <c r="O20" s="101">
        <v>86</v>
      </c>
      <c r="P20" s="99">
        <v>70</v>
      </c>
      <c r="Q20" s="102">
        <v>68</v>
      </c>
      <c r="R20" s="101">
        <v>54</v>
      </c>
      <c r="S20" s="101">
        <v>37</v>
      </c>
      <c r="T20" s="120">
        <v>48</v>
      </c>
      <c r="U20" s="100">
        <v>51</v>
      </c>
      <c r="V20" s="212">
        <f>SUM(V16)</f>
        <v>47</v>
      </c>
      <c r="W20" s="32">
        <v>11.753643629525154</v>
      </c>
      <c r="X20" s="33">
        <v>11.988629341243357</v>
      </c>
      <c r="Y20" s="33">
        <v>12.513667841088568</v>
      </c>
      <c r="Z20" s="33">
        <v>15.269025690741637</v>
      </c>
      <c r="AA20" s="33">
        <v>12.704617639872955</v>
      </c>
      <c r="AB20" s="33">
        <v>22.38532110091743</v>
      </c>
      <c r="AC20" s="33">
        <v>23.222060957910013</v>
      </c>
      <c r="AD20" s="33">
        <v>26.129488994722617</v>
      </c>
      <c r="AE20" s="33">
        <v>24.535221955229545</v>
      </c>
      <c r="AF20" s="26">
        <v>21.477552076594645</v>
      </c>
      <c r="AG20" s="25">
        <v>17.4</v>
      </c>
      <c r="AH20" s="25">
        <v>13.191894464844282</v>
      </c>
      <c r="AI20" s="109">
        <v>12.425950007224388</v>
      </c>
      <c r="AJ20" s="109">
        <v>10.361160449970397</v>
      </c>
      <c r="AK20" s="109">
        <v>10.394374808926933</v>
      </c>
      <c r="AL20" s="109">
        <v>8.49323686693929</v>
      </c>
      <c r="AM20" s="110">
        <v>6.1472005316497755</v>
      </c>
      <c r="AN20" s="110">
        <f>T20/'参考表２'!T17*1000</f>
        <v>8.205128205128204</v>
      </c>
      <c r="AO20" s="110">
        <f>U20/'参考表２'!U17*1000</f>
        <v>8.782503874634061</v>
      </c>
      <c r="AP20" s="218">
        <f>V20/'参考表２'!V17*1000</f>
        <v>2.298176128306684</v>
      </c>
    </row>
    <row r="21" spans="1:42" s="7" customFormat="1" ht="24.75" customHeight="1">
      <c r="A21" s="158"/>
      <c r="B21" s="29" t="s">
        <v>42</v>
      </c>
      <c r="C21" s="30">
        <v>12</v>
      </c>
      <c r="D21" s="31">
        <v>9</v>
      </c>
      <c r="E21" s="31">
        <v>16</v>
      </c>
      <c r="F21" s="31">
        <v>5</v>
      </c>
      <c r="G21" s="31">
        <v>9</v>
      </c>
      <c r="H21" s="31">
        <v>23</v>
      </c>
      <c r="I21" s="31">
        <v>17</v>
      </c>
      <c r="J21" s="31">
        <v>44</v>
      </c>
      <c r="K21" s="31">
        <v>64</v>
      </c>
      <c r="L21" s="34">
        <v>47</v>
      </c>
      <c r="M21" s="34">
        <v>33</v>
      </c>
      <c r="N21" s="100">
        <v>22</v>
      </c>
      <c r="O21" s="101">
        <v>30</v>
      </c>
      <c r="P21" s="99">
        <v>34</v>
      </c>
      <c r="Q21" s="102">
        <v>15</v>
      </c>
      <c r="R21" s="101">
        <v>21</v>
      </c>
      <c r="S21" s="101">
        <v>21</v>
      </c>
      <c r="T21" s="120">
        <v>27</v>
      </c>
      <c r="U21" s="100">
        <v>25</v>
      </c>
      <c r="V21" s="212">
        <f>SUM(V17)</f>
        <v>18</v>
      </c>
      <c r="W21" s="32">
        <v>2.905569007263922</v>
      </c>
      <c r="X21" s="33">
        <v>2.375296912114014</v>
      </c>
      <c r="Y21" s="33">
        <v>4.154764996104908</v>
      </c>
      <c r="Z21" s="33">
        <v>1.2919896640826873</v>
      </c>
      <c r="AA21" s="33">
        <v>2.3340248962655603</v>
      </c>
      <c r="AB21" s="33">
        <v>6.041502495403204</v>
      </c>
      <c r="AC21" s="33">
        <v>4.862700228832952</v>
      </c>
      <c r="AD21" s="33">
        <v>11.901541790641062</v>
      </c>
      <c r="AE21" s="33">
        <v>17.016750864131883</v>
      </c>
      <c r="AF21" s="26">
        <v>13.146853146853148</v>
      </c>
      <c r="AG21" s="25">
        <v>6.5</v>
      </c>
      <c r="AH21" s="25">
        <v>6.922592825676526</v>
      </c>
      <c r="AI21" s="109">
        <v>10.190217391304348</v>
      </c>
      <c r="AJ21" s="109">
        <v>11.748445058742226</v>
      </c>
      <c r="AK21" s="109">
        <v>5.355230274901821</v>
      </c>
      <c r="AL21" s="109">
        <v>7.502679528403001</v>
      </c>
      <c r="AM21" s="110">
        <v>7.681053401609363</v>
      </c>
      <c r="AN21" s="110">
        <f>T21/'参考表２'!T18*1000</f>
        <v>10.380622837370241</v>
      </c>
      <c r="AO21" s="110">
        <f>U21/'参考表２'!U18*1000</f>
        <v>9.71628449280995</v>
      </c>
      <c r="AP21" s="218">
        <f>V21/'参考表２'!V18*1000</f>
        <v>1.9726027397260273</v>
      </c>
    </row>
    <row r="22" spans="1:43" s="6" customFormat="1" ht="24.75" customHeight="1" thickBot="1">
      <c r="A22" s="159"/>
      <c r="B22" s="35" t="s">
        <v>43</v>
      </c>
      <c r="C22" s="36">
        <v>55</v>
      </c>
      <c r="D22" s="37">
        <v>54</v>
      </c>
      <c r="E22" s="37">
        <v>62</v>
      </c>
      <c r="F22" s="37">
        <v>57</v>
      </c>
      <c r="G22" s="37">
        <v>59</v>
      </c>
      <c r="H22" s="37">
        <v>85</v>
      </c>
      <c r="I22" s="37">
        <v>107</v>
      </c>
      <c r="J22" s="37">
        <v>107</v>
      </c>
      <c r="K22" s="37">
        <v>114</v>
      </c>
      <c r="L22" s="38">
        <v>117</v>
      </c>
      <c r="M22" s="38">
        <v>102</v>
      </c>
      <c r="N22" s="103">
        <v>80</v>
      </c>
      <c r="O22" s="104">
        <v>56</v>
      </c>
      <c r="P22" s="105">
        <v>46</v>
      </c>
      <c r="Q22" s="106">
        <v>49</v>
      </c>
      <c r="R22" s="104">
        <v>38</v>
      </c>
      <c r="S22" s="104">
        <v>38</v>
      </c>
      <c r="T22" s="121">
        <v>48</v>
      </c>
      <c r="U22" s="103">
        <v>54</v>
      </c>
      <c r="V22" s="213">
        <f>SUM(V18:V19)</f>
        <v>32</v>
      </c>
      <c r="W22" s="39">
        <v>6.756756756756757</v>
      </c>
      <c r="X22" s="40">
        <v>7.2105755107490985</v>
      </c>
      <c r="Y22" s="40">
        <v>8.037334716100595</v>
      </c>
      <c r="Z22" s="40">
        <v>7.343468178304561</v>
      </c>
      <c r="AA22" s="40">
        <v>7.780561782935513</v>
      </c>
      <c r="AB22" s="40">
        <v>11.273209549071618</v>
      </c>
      <c r="AC22" s="40">
        <v>15.943972582327524</v>
      </c>
      <c r="AD22" s="40">
        <v>15.347102696500288</v>
      </c>
      <c r="AE22" s="40">
        <v>16.473988439306357</v>
      </c>
      <c r="AF22" s="41">
        <v>17.25918277032011</v>
      </c>
      <c r="AG22" s="42">
        <v>18.3</v>
      </c>
      <c r="AH22" s="42">
        <v>12.578616352201259</v>
      </c>
      <c r="AI22" s="111">
        <v>9.25619834710744</v>
      </c>
      <c r="AJ22" s="111">
        <v>7.575757575757576</v>
      </c>
      <c r="AK22" s="111">
        <v>8.288227334235454</v>
      </c>
      <c r="AL22" s="111">
        <v>6.421088205474822</v>
      </c>
      <c r="AM22" s="112">
        <v>6.4890710382513666</v>
      </c>
      <c r="AN22" s="112">
        <f>T22/'参考表２'!T19*1000</f>
        <v>8.617594254937163</v>
      </c>
      <c r="AO22" s="112">
        <f>U22/'参考表２'!U19*1000</f>
        <v>9.44055944055944</v>
      </c>
      <c r="AP22" s="220">
        <f>V22/'参考表２'!V19*1000</f>
        <v>1.541500072257816</v>
      </c>
      <c r="AQ22" s="7"/>
    </row>
    <row r="23" ht="13.5">
      <c r="C23" s="44"/>
    </row>
    <row r="24" spans="2:23" ht="13.5">
      <c r="B24" s="47" t="s">
        <v>44</v>
      </c>
      <c r="C24" s="47" t="s">
        <v>71</v>
      </c>
      <c r="W24" s="47" t="s">
        <v>45</v>
      </c>
    </row>
  </sheetData>
  <sheetProtection/>
  <mergeCells count="55">
    <mergeCell ref="AP4:AP5"/>
    <mergeCell ref="W3:AP3"/>
    <mergeCell ref="V4:V5"/>
    <mergeCell ref="C3:V3"/>
    <mergeCell ref="C4:C5"/>
    <mergeCell ref="D4:D5"/>
    <mergeCell ref="E4:E5"/>
    <mergeCell ref="F4:F5"/>
    <mergeCell ref="G4:G5"/>
    <mergeCell ref="H4:H5"/>
    <mergeCell ref="I4:I5"/>
    <mergeCell ref="AM4:AM5"/>
    <mergeCell ref="AN4:AN5"/>
    <mergeCell ref="J4:J5"/>
    <mergeCell ref="K4:K5"/>
    <mergeCell ref="L4:L5"/>
    <mergeCell ref="M4:M5"/>
    <mergeCell ref="A3:B5"/>
    <mergeCell ref="S4:S5"/>
    <mergeCell ref="T4:T5"/>
    <mergeCell ref="W4:W5"/>
    <mergeCell ref="X4:X5"/>
    <mergeCell ref="Y4:Y5"/>
    <mergeCell ref="N4:N5"/>
    <mergeCell ref="O4:O5"/>
    <mergeCell ref="P4:P5"/>
    <mergeCell ref="Q4:Q5"/>
    <mergeCell ref="AK4:AK5"/>
    <mergeCell ref="AD4:AD5"/>
    <mergeCell ref="AE4:AE5"/>
    <mergeCell ref="AF4:AF5"/>
    <mergeCell ref="AG4:AG5"/>
    <mergeCell ref="Z4:Z5"/>
    <mergeCell ref="AA4:AA5"/>
    <mergeCell ref="AB4:AB5"/>
    <mergeCell ref="AC4:AC5"/>
    <mergeCell ref="AH4:AH5"/>
    <mergeCell ref="A10:B10"/>
    <mergeCell ref="A20:A22"/>
    <mergeCell ref="A13:B13"/>
    <mergeCell ref="A14:B14"/>
    <mergeCell ref="A15:B15"/>
    <mergeCell ref="A16:A19"/>
    <mergeCell ref="A11:B11"/>
    <mergeCell ref="A12:B12"/>
    <mergeCell ref="A6:B6"/>
    <mergeCell ref="U4:U5"/>
    <mergeCell ref="AO4:AO5"/>
    <mergeCell ref="A9:B9"/>
    <mergeCell ref="AI4:AI5"/>
    <mergeCell ref="AJ4:AJ5"/>
    <mergeCell ref="R4:R5"/>
    <mergeCell ref="AL4:AL5"/>
    <mergeCell ref="A7:B7"/>
    <mergeCell ref="A8:B8"/>
  </mergeCells>
  <printOptions/>
  <pageMargins left="0.8267716535433072" right="0.6692913385826772" top="0" bottom="0" header="0.5118110236220472" footer="0.15748031496062992"/>
  <pageSetup fitToHeight="0" horizontalDpi="600" verticalDpi="600" orientation="landscape" paperSize="9" scale="55" r:id="rId1"/>
  <colBreaks count="1" manualBreakCount="1">
    <brk id="22" max="40" man="1"/>
  </colBreaks>
  <ignoredErrors>
    <ignoredError sqref="V16:V18" unlocked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V25"/>
  <sheetViews>
    <sheetView showGridLines="0" tabSelected="1" zoomScale="85" zoomScaleNormal="85"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S16" sqref="S16"/>
    </sheetView>
  </sheetViews>
  <sheetFormatPr defaultColWidth="9.00390625" defaultRowHeight="13.5"/>
  <cols>
    <col min="1" max="1" width="3.375" style="79" customWidth="1"/>
    <col min="2" max="2" width="11.75390625" style="79" customWidth="1"/>
    <col min="3" max="3" width="9.75390625" style="80" customWidth="1"/>
    <col min="4" max="10" width="9.00390625" style="80" customWidth="1"/>
    <col min="11" max="14" width="10.25390625" style="80" customWidth="1"/>
    <col min="15" max="15" width="10.375" style="80" customWidth="1"/>
    <col min="16" max="20" width="10.25390625" style="80" customWidth="1"/>
    <col min="21" max="22" width="10.125" style="81" customWidth="1"/>
    <col min="23" max="23" width="5.50390625" style="80" customWidth="1"/>
    <col min="24" max="16384" width="9.00390625" style="80" customWidth="1"/>
  </cols>
  <sheetData>
    <row r="1" spans="1:4" s="48" customFormat="1" ht="27.75" customHeight="1" thickBot="1">
      <c r="A1" s="48" t="s">
        <v>58</v>
      </c>
      <c r="D1" s="48" t="s">
        <v>67</v>
      </c>
    </row>
    <row r="2" spans="1:22" s="54" customFormat="1" ht="27.75" customHeight="1" thickBot="1">
      <c r="A2" s="197" t="s">
        <v>46</v>
      </c>
      <c r="B2" s="198"/>
      <c r="C2" s="49" t="s">
        <v>5</v>
      </c>
      <c r="D2" s="50" t="s">
        <v>6</v>
      </c>
      <c r="E2" s="50" t="s">
        <v>7</v>
      </c>
      <c r="F2" s="50" t="s">
        <v>8</v>
      </c>
      <c r="G2" s="50" t="s">
        <v>9</v>
      </c>
      <c r="H2" s="50" t="s">
        <v>10</v>
      </c>
      <c r="I2" s="50" t="s">
        <v>11</v>
      </c>
      <c r="J2" s="50" t="s">
        <v>12</v>
      </c>
      <c r="K2" s="50" t="s">
        <v>47</v>
      </c>
      <c r="L2" s="51" t="s">
        <v>48</v>
      </c>
      <c r="M2" s="52" t="s">
        <v>49</v>
      </c>
      <c r="N2" s="52" t="s">
        <v>50</v>
      </c>
      <c r="O2" s="53" t="s">
        <v>51</v>
      </c>
      <c r="P2" s="53" t="s">
        <v>18</v>
      </c>
      <c r="Q2" s="53" t="s">
        <v>19</v>
      </c>
      <c r="R2" s="83" t="s">
        <v>56</v>
      </c>
      <c r="S2" s="50" t="s">
        <v>57</v>
      </c>
      <c r="T2" s="51" t="s">
        <v>62</v>
      </c>
      <c r="U2" s="53" t="s">
        <v>65</v>
      </c>
      <c r="V2" s="221" t="s">
        <v>69</v>
      </c>
    </row>
    <row r="3" spans="1:22" s="58" customFormat="1" ht="19.5" customHeight="1">
      <c r="A3" s="191" t="s">
        <v>25</v>
      </c>
      <c r="B3" s="192"/>
      <c r="C3" s="55">
        <v>20778</v>
      </c>
      <c r="D3" s="56">
        <v>19369</v>
      </c>
      <c r="E3" s="56">
        <v>19796</v>
      </c>
      <c r="F3" s="56">
        <v>19884</v>
      </c>
      <c r="G3" s="56">
        <v>19625</v>
      </c>
      <c r="H3" s="56">
        <v>19522</v>
      </c>
      <c r="I3" s="56">
        <v>17786</v>
      </c>
      <c r="J3" s="56">
        <v>18438</v>
      </c>
      <c r="K3" s="57">
        <v>18588</v>
      </c>
      <c r="L3" s="57">
        <v>18083</v>
      </c>
      <c r="M3" s="57">
        <v>17482</v>
      </c>
      <c r="N3" s="57">
        <v>16891</v>
      </c>
      <c r="O3" s="56">
        <v>15915</v>
      </c>
      <c r="P3" s="57">
        <v>15722</v>
      </c>
      <c r="Q3" s="57">
        <v>15255</v>
      </c>
      <c r="R3" s="57">
        <v>15075</v>
      </c>
      <c r="S3" s="57">
        <v>14609</v>
      </c>
      <c r="T3" s="57">
        <v>14021</v>
      </c>
      <c r="U3" s="200">
        <v>14100</v>
      </c>
      <c r="V3" s="222">
        <f>SUM(V4:V12)</f>
        <v>50335</v>
      </c>
    </row>
    <row r="4" spans="1:22" s="65" customFormat="1" ht="19.5" customHeight="1">
      <c r="A4" s="195" t="s">
        <v>26</v>
      </c>
      <c r="B4" s="196"/>
      <c r="C4" s="59">
        <v>6849</v>
      </c>
      <c r="D4" s="60">
        <v>6540</v>
      </c>
      <c r="E4" s="60">
        <v>6605</v>
      </c>
      <c r="F4" s="60">
        <v>6533</v>
      </c>
      <c r="G4" s="60">
        <v>6467</v>
      </c>
      <c r="H4" s="60">
        <v>6454</v>
      </c>
      <c r="I4" s="60">
        <v>6119</v>
      </c>
      <c r="J4" s="60">
        <v>6197</v>
      </c>
      <c r="K4" s="61">
        <v>6309</v>
      </c>
      <c r="L4" s="62">
        <v>6214</v>
      </c>
      <c r="M4" s="63">
        <v>6070</v>
      </c>
      <c r="N4" s="63">
        <v>5960</v>
      </c>
      <c r="O4" s="64">
        <v>5671</v>
      </c>
      <c r="P4" s="63">
        <v>5489</v>
      </c>
      <c r="Q4" s="63">
        <v>5319</v>
      </c>
      <c r="R4" s="84">
        <v>5195</v>
      </c>
      <c r="S4" s="84">
        <v>4922</v>
      </c>
      <c r="T4" s="84">
        <v>4826</v>
      </c>
      <c r="U4" s="201">
        <v>4803</v>
      </c>
      <c r="V4" s="223">
        <v>17387</v>
      </c>
    </row>
    <row r="5" spans="1:22" s="68" customFormat="1" ht="13.5" customHeight="1">
      <c r="A5" s="187" t="s">
        <v>27</v>
      </c>
      <c r="B5" s="188"/>
      <c r="C5" s="66">
        <v>4842</v>
      </c>
      <c r="D5" s="60">
        <v>4527</v>
      </c>
      <c r="E5" s="60">
        <v>4625</v>
      </c>
      <c r="F5" s="60">
        <v>4606</v>
      </c>
      <c r="G5" s="60">
        <v>4504</v>
      </c>
      <c r="H5" s="60">
        <v>4491</v>
      </c>
      <c r="I5" s="60">
        <v>4072</v>
      </c>
      <c r="J5" s="60">
        <v>4162</v>
      </c>
      <c r="K5" s="61">
        <v>4081</v>
      </c>
      <c r="L5" s="61">
        <v>4045</v>
      </c>
      <c r="M5" s="67">
        <v>3934</v>
      </c>
      <c r="N5" s="67">
        <v>3859</v>
      </c>
      <c r="O5" s="60">
        <v>3744</v>
      </c>
      <c r="P5" s="67">
        <v>3788</v>
      </c>
      <c r="Q5" s="67">
        <v>3697</v>
      </c>
      <c r="R5" s="85">
        <v>3719</v>
      </c>
      <c r="S5" s="85">
        <v>3656</v>
      </c>
      <c r="T5" s="85">
        <v>3504</v>
      </c>
      <c r="U5" s="202">
        <v>3571</v>
      </c>
      <c r="V5" s="224">
        <v>13533</v>
      </c>
    </row>
    <row r="6" spans="1:22" s="68" customFormat="1" ht="13.5">
      <c r="A6" s="187" t="s">
        <v>28</v>
      </c>
      <c r="B6" s="188"/>
      <c r="C6" s="66">
        <v>1990</v>
      </c>
      <c r="D6" s="60">
        <v>1872</v>
      </c>
      <c r="E6" s="60">
        <v>1885</v>
      </c>
      <c r="F6" s="60">
        <v>1847</v>
      </c>
      <c r="G6" s="60">
        <v>1846</v>
      </c>
      <c r="H6" s="60">
        <v>1820</v>
      </c>
      <c r="I6" s="60">
        <v>1680</v>
      </c>
      <c r="J6" s="60">
        <v>1725</v>
      </c>
      <c r="K6" s="61">
        <v>1748</v>
      </c>
      <c r="L6" s="61">
        <v>1634</v>
      </c>
      <c r="M6" s="67">
        <v>1546</v>
      </c>
      <c r="N6" s="67">
        <v>1429</v>
      </c>
      <c r="O6" s="60">
        <v>1371</v>
      </c>
      <c r="P6" s="67">
        <v>1313</v>
      </c>
      <c r="Q6" s="67">
        <v>1278</v>
      </c>
      <c r="R6" s="85">
        <v>1261</v>
      </c>
      <c r="S6" s="85">
        <v>1267</v>
      </c>
      <c r="T6" s="85">
        <v>1254</v>
      </c>
      <c r="U6" s="202">
        <v>1224</v>
      </c>
      <c r="V6" s="224">
        <v>4169</v>
      </c>
    </row>
    <row r="7" spans="1:22" s="68" customFormat="1" ht="13.5">
      <c r="A7" s="187" t="s">
        <v>29</v>
      </c>
      <c r="B7" s="188"/>
      <c r="C7" s="66">
        <v>1238</v>
      </c>
      <c r="D7" s="60">
        <v>1127</v>
      </c>
      <c r="E7" s="60">
        <v>1148</v>
      </c>
      <c r="F7" s="60">
        <v>1164</v>
      </c>
      <c r="G7" s="60">
        <v>1121</v>
      </c>
      <c r="H7" s="60">
        <v>1125</v>
      </c>
      <c r="I7" s="60">
        <v>983</v>
      </c>
      <c r="J7" s="60">
        <v>1042</v>
      </c>
      <c r="K7" s="61">
        <v>1048</v>
      </c>
      <c r="L7" s="61">
        <v>1014</v>
      </c>
      <c r="M7" s="67">
        <v>990</v>
      </c>
      <c r="N7" s="67">
        <v>935</v>
      </c>
      <c r="O7" s="60">
        <v>905</v>
      </c>
      <c r="P7" s="67">
        <v>897</v>
      </c>
      <c r="Q7" s="67">
        <v>918</v>
      </c>
      <c r="R7" s="85">
        <v>896</v>
      </c>
      <c r="S7" s="85">
        <v>896</v>
      </c>
      <c r="T7" s="85">
        <v>854</v>
      </c>
      <c r="U7" s="202">
        <v>887</v>
      </c>
      <c r="V7" s="224">
        <v>3065</v>
      </c>
    </row>
    <row r="8" spans="1:22" s="68" customFormat="1" ht="19.5" customHeight="1">
      <c r="A8" s="187" t="s">
        <v>30</v>
      </c>
      <c r="B8" s="188"/>
      <c r="C8" s="59">
        <v>504</v>
      </c>
      <c r="D8" s="60">
        <v>471</v>
      </c>
      <c r="E8" s="60">
        <v>511</v>
      </c>
      <c r="F8" s="60">
        <v>523</v>
      </c>
      <c r="G8" s="60">
        <v>501</v>
      </c>
      <c r="H8" s="60">
        <v>509</v>
      </c>
      <c r="I8" s="60">
        <v>431</v>
      </c>
      <c r="J8" s="60">
        <v>459</v>
      </c>
      <c r="K8" s="61">
        <v>451</v>
      </c>
      <c r="L8" s="61">
        <v>435</v>
      </c>
      <c r="M8" s="67">
        <v>408</v>
      </c>
      <c r="N8" s="67">
        <v>398</v>
      </c>
      <c r="O8" s="60">
        <v>353</v>
      </c>
      <c r="P8" s="67">
        <v>374</v>
      </c>
      <c r="Q8" s="67">
        <v>364</v>
      </c>
      <c r="R8" s="85">
        <v>354</v>
      </c>
      <c r="S8" s="85">
        <v>326</v>
      </c>
      <c r="T8" s="85">
        <v>314</v>
      </c>
      <c r="U8" s="202">
        <v>295</v>
      </c>
      <c r="V8" s="224">
        <v>908</v>
      </c>
    </row>
    <row r="9" spans="1:22" s="68" customFormat="1" ht="19.5" customHeight="1">
      <c r="A9" s="193" t="s">
        <v>31</v>
      </c>
      <c r="B9" s="194"/>
      <c r="C9" s="59">
        <v>1155</v>
      </c>
      <c r="D9" s="60">
        <v>1080</v>
      </c>
      <c r="E9" s="60">
        <v>1115</v>
      </c>
      <c r="F9" s="60">
        <v>1196</v>
      </c>
      <c r="G9" s="60">
        <v>1218</v>
      </c>
      <c r="H9" s="60">
        <v>1212</v>
      </c>
      <c r="I9" s="60">
        <v>1029</v>
      </c>
      <c r="J9" s="60">
        <v>1113</v>
      </c>
      <c r="K9" s="61">
        <v>1147</v>
      </c>
      <c r="L9" s="61">
        <v>1080</v>
      </c>
      <c r="M9" s="67">
        <v>1026</v>
      </c>
      <c r="N9" s="67">
        <v>995</v>
      </c>
      <c r="O9" s="60">
        <v>897</v>
      </c>
      <c r="P9" s="67">
        <v>893</v>
      </c>
      <c r="Q9" s="67">
        <v>859</v>
      </c>
      <c r="R9" s="85">
        <v>809</v>
      </c>
      <c r="S9" s="85">
        <v>771</v>
      </c>
      <c r="T9" s="85">
        <v>710</v>
      </c>
      <c r="U9" s="202">
        <v>709</v>
      </c>
      <c r="V9" s="224">
        <v>2156</v>
      </c>
    </row>
    <row r="10" spans="1:22" s="68" customFormat="1" ht="19.5" customHeight="1">
      <c r="A10" s="193" t="s">
        <v>32</v>
      </c>
      <c r="B10" s="194"/>
      <c r="C10" s="59">
        <v>2140</v>
      </c>
      <c r="D10" s="60">
        <v>1917</v>
      </c>
      <c r="E10" s="60">
        <v>1966</v>
      </c>
      <c r="F10" s="60">
        <v>2023</v>
      </c>
      <c r="G10" s="60">
        <v>2010</v>
      </c>
      <c r="H10" s="60">
        <v>1987</v>
      </c>
      <c r="I10" s="60">
        <v>1816</v>
      </c>
      <c r="J10" s="60">
        <v>1972</v>
      </c>
      <c r="K10" s="61">
        <v>2013</v>
      </c>
      <c r="L10" s="61">
        <v>1941</v>
      </c>
      <c r="M10" s="69">
        <v>1852</v>
      </c>
      <c r="N10" s="67">
        <v>1749</v>
      </c>
      <c r="O10" s="60">
        <v>1573</v>
      </c>
      <c r="P10" s="67">
        <v>1581</v>
      </c>
      <c r="Q10" s="67">
        <v>1523</v>
      </c>
      <c r="R10" s="85">
        <v>1538</v>
      </c>
      <c r="S10" s="85">
        <v>1467</v>
      </c>
      <c r="T10" s="85">
        <v>1347</v>
      </c>
      <c r="U10" s="202">
        <v>1349</v>
      </c>
      <c r="V10" s="224">
        <v>4956</v>
      </c>
    </row>
    <row r="11" spans="1:22" s="68" customFormat="1" ht="19.5" customHeight="1">
      <c r="A11" s="193" t="s">
        <v>33</v>
      </c>
      <c r="B11" s="194"/>
      <c r="C11" s="59">
        <v>1655</v>
      </c>
      <c r="D11" s="60">
        <v>1493</v>
      </c>
      <c r="E11" s="60">
        <v>1567</v>
      </c>
      <c r="F11" s="60">
        <v>1588</v>
      </c>
      <c r="G11" s="60">
        <v>1542</v>
      </c>
      <c r="H11" s="60">
        <v>1503</v>
      </c>
      <c r="I11" s="60">
        <v>1322</v>
      </c>
      <c r="J11" s="60">
        <v>1398</v>
      </c>
      <c r="K11" s="61">
        <v>1421</v>
      </c>
      <c r="L11" s="61">
        <v>1364</v>
      </c>
      <c r="M11" s="67">
        <v>1316</v>
      </c>
      <c r="N11" s="67">
        <v>1249</v>
      </c>
      <c r="O11" s="60">
        <v>1136</v>
      </c>
      <c r="P11" s="67">
        <v>1098</v>
      </c>
      <c r="Q11" s="67">
        <v>1022</v>
      </c>
      <c r="R11" s="85">
        <v>1009</v>
      </c>
      <c r="S11" s="85">
        <v>994</v>
      </c>
      <c r="T11" s="85">
        <v>947</v>
      </c>
      <c r="U11" s="202">
        <v>991</v>
      </c>
      <c r="V11" s="224">
        <v>3459</v>
      </c>
    </row>
    <row r="12" spans="1:22" s="68" customFormat="1" ht="19.5" customHeight="1">
      <c r="A12" s="193" t="s">
        <v>34</v>
      </c>
      <c r="B12" s="194"/>
      <c r="C12" s="59">
        <v>405</v>
      </c>
      <c r="D12" s="114">
        <v>342</v>
      </c>
      <c r="E12" s="114">
        <v>374</v>
      </c>
      <c r="F12" s="114">
        <v>404</v>
      </c>
      <c r="G12" s="114">
        <v>416</v>
      </c>
      <c r="H12" s="114">
        <v>421</v>
      </c>
      <c r="I12" s="114">
        <v>334</v>
      </c>
      <c r="J12" s="114">
        <v>370</v>
      </c>
      <c r="K12" s="115">
        <v>370</v>
      </c>
      <c r="L12" s="115">
        <v>356</v>
      </c>
      <c r="M12" s="116">
        <v>340</v>
      </c>
      <c r="N12" s="116">
        <v>317</v>
      </c>
      <c r="O12" s="114">
        <v>265</v>
      </c>
      <c r="P12" s="116">
        <v>289</v>
      </c>
      <c r="Q12" s="116">
        <v>275</v>
      </c>
      <c r="R12" s="117">
        <v>294</v>
      </c>
      <c r="S12" s="117">
        <v>310</v>
      </c>
      <c r="T12" s="116">
        <v>265</v>
      </c>
      <c r="U12" s="202">
        <v>271</v>
      </c>
      <c r="V12" s="224">
        <v>702</v>
      </c>
    </row>
    <row r="13" spans="1:22" s="68" customFormat="1" ht="17.25" customHeight="1">
      <c r="A13" s="195" t="s">
        <v>52</v>
      </c>
      <c r="B13" s="196"/>
      <c r="C13" s="124">
        <v>8508</v>
      </c>
      <c r="D13" s="60">
        <v>8091</v>
      </c>
      <c r="E13" s="60">
        <v>8231</v>
      </c>
      <c r="F13" s="60">
        <v>8252</v>
      </c>
      <c r="G13" s="60">
        <v>8186</v>
      </c>
      <c r="H13" s="60">
        <v>8175</v>
      </c>
      <c r="I13" s="60">
        <v>7579</v>
      </c>
      <c r="J13" s="60">
        <v>7769</v>
      </c>
      <c r="K13" s="60">
        <v>7907</v>
      </c>
      <c r="L13" s="61">
        <v>7729</v>
      </c>
      <c r="M13" s="71">
        <v>7504</v>
      </c>
      <c r="N13" s="60">
        <v>7353</v>
      </c>
      <c r="O13" s="60">
        <v>6921</v>
      </c>
      <c r="P13" s="60">
        <v>6756</v>
      </c>
      <c r="Q13" s="60">
        <v>6542</v>
      </c>
      <c r="R13" s="61">
        <v>6358</v>
      </c>
      <c r="S13" s="61">
        <v>6019</v>
      </c>
      <c r="T13" s="122">
        <f>SUM(T4,T8,T9)</f>
        <v>5850</v>
      </c>
      <c r="U13" s="203">
        <f>SUM(U4,U8,U9)</f>
        <v>5807</v>
      </c>
      <c r="V13" s="225">
        <f>SUM(V4,V8,V9)</f>
        <v>20451</v>
      </c>
    </row>
    <row r="14" spans="1:22" s="68" customFormat="1" ht="17.25" customHeight="1">
      <c r="A14" s="187" t="s">
        <v>53</v>
      </c>
      <c r="B14" s="188"/>
      <c r="C14" s="70">
        <v>4130</v>
      </c>
      <c r="D14" s="60">
        <v>3789</v>
      </c>
      <c r="E14" s="60">
        <v>3851</v>
      </c>
      <c r="F14" s="60">
        <v>3870</v>
      </c>
      <c r="G14" s="60">
        <v>3856</v>
      </c>
      <c r="H14" s="60">
        <v>3807</v>
      </c>
      <c r="I14" s="60">
        <v>3496</v>
      </c>
      <c r="J14" s="60">
        <v>3697</v>
      </c>
      <c r="K14" s="60">
        <v>3761</v>
      </c>
      <c r="L14" s="61">
        <v>3575</v>
      </c>
      <c r="M14" s="72">
        <v>3398</v>
      </c>
      <c r="N14" s="60">
        <v>3178</v>
      </c>
      <c r="O14" s="60">
        <v>2944</v>
      </c>
      <c r="P14" s="60">
        <v>2894</v>
      </c>
      <c r="Q14" s="60">
        <v>2801</v>
      </c>
      <c r="R14" s="61">
        <v>2799</v>
      </c>
      <c r="S14" s="61">
        <v>2734</v>
      </c>
      <c r="T14" s="122">
        <f>SUM(T6,T10)</f>
        <v>2601</v>
      </c>
      <c r="U14" s="202">
        <f>SUM(U6,U10)</f>
        <v>2573</v>
      </c>
      <c r="V14" s="224">
        <f>SUM(V6,V10)</f>
        <v>9125</v>
      </c>
    </row>
    <row r="15" spans="1:22" s="68" customFormat="1" ht="17.25" customHeight="1">
      <c r="A15" s="187" t="s">
        <v>54</v>
      </c>
      <c r="B15" s="188"/>
      <c r="C15" s="70">
        <v>7735</v>
      </c>
      <c r="D15" s="60">
        <v>7147</v>
      </c>
      <c r="E15" s="60">
        <v>7340</v>
      </c>
      <c r="F15" s="60">
        <v>7358</v>
      </c>
      <c r="G15" s="60">
        <v>7167</v>
      </c>
      <c r="H15" s="60">
        <v>7119</v>
      </c>
      <c r="I15" s="60">
        <v>6377</v>
      </c>
      <c r="J15" s="60">
        <v>6602</v>
      </c>
      <c r="K15" s="60">
        <v>6550</v>
      </c>
      <c r="L15" s="61">
        <v>6423</v>
      </c>
      <c r="M15" s="72">
        <v>6240</v>
      </c>
      <c r="N15" s="60">
        <v>6043</v>
      </c>
      <c r="O15" s="60">
        <v>5785</v>
      </c>
      <c r="P15" s="60">
        <v>5783</v>
      </c>
      <c r="Q15" s="60">
        <v>5637</v>
      </c>
      <c r="R15" s="61">
        <v>5624</v>
      </c>
      <c r="S15" s="61">
        <v>5546</v>
      </c>
      <c r="T15" s="122">
        <f>SUM(T5,T7,T11)</f>
        <v>5305</v>
      </c>
      <c r="U15" s="202">
        <f>SUM(U5,U7,U11)</f>
        <v>5449</v>
      </c>
      <c r="V15" s="224">
        <f>SUM(V5,V7,V11)</f>
        <v>20057</v>
      </c>
    </row>
    <row r="16" spans="1:22" s="68" customFormat="1" ht="17.25" customHeight="1">
      <c r="A16" s="191" t="s">
        <v>55</v>
      </c>
      <c r="B16" s="192"/>
      <c r="C16" s="118">
        <v>405</v>
      </c>
      <c r="D16" s="114">
        <v>342</v>
      </c>
      <c r="E16" s="114">
        <v>374</v>
      </c>
      <c r="F16" s="114">
        <v>404</v>
      </c>
      <c r="G16" s="114">
        <v>416</v>
      </c>
      <c r="H16" s="114">
        <v>421</v>
      </c>
      <c r="I16" s="114">
        <v>334</v>
      </c>
      <c r="J16" s="114">
        <v>370</v>
      </c>
      <c r="K16" s="114">
        <v>370</v>
      </c>
      <c r="L16" s="114">
        <v>356</v>
      </c>
      <c r="M16" s="116">
        <v>340</v>
      </c>
      <c r="N16" s="114">
        <v>317</v>
      </c>
      <c r="O16" s="114">
        <v>265</v>
      </c>
      <c r="P16" s="114">
        <v>289</v>
      </c>
      <c r="Q16" s="114">
        <v>275</v>
      </c>
      <c r="R16" s="115">
        <v>294</v>
      </c>
      <c r="S16" s="115">
        <v>310</v>
      </c>
      <c r="T16" s="123">
        <f>T12</f>
        <v>265</v>
      </c>
      <c r="U16" s="204">
        <f>SUM(U12)</f>
        <v>271</v>
      </c>
      <c r="V16" s="226">
        <f>SUM(V12)</f>
        <v>702</v>
      </c>
    </row>
    <row r="17" spans="1:22" s="68" customFormat="1" ht="17.25" customHeight="1">
      <c r="A17" s="187" t="s">
        <v>41</v>
      </c>
      <c r="B17" s="188"/>
      <c r="C17" s="70">
        <v>8508</v>
      </c>
      <c r="D17" s="60">
        <v>8091</v>
      </c>
      <c r="E17" s="60">
        <v>8231</v>
      </c>
      <c r="F17" s="60">
        <v>8252</v>
      </c>
      <c r="G17" s="60">
        <v>8186</v>
      </c>
      <c r="H17" s="60">
        <v>8175</v>
      </c>
      <c r="I17" s="60">
        <v>7579</v>
      </c>
      <c r="J17" s="60">
        <v>7769</v>
      </c>
      <c r="K17" s="60">
        <v>7907</v>
      </c>
      <c r="L17" s="61">
        <v>7729</v>
      </c>
      <c r="M17" s="67">
        <v>7504</v>
      </c>
      <c r="N17" s="60">
        <v>7353</v>
      </c>
      <c r="O17" s="60">
        <v>6921</v>
      </c>
      <c r="P17" s="60">
        <v>6756</v>
      </c>
      <c r="Q17" s="60">
        <v>6542</v>
      </c>
      <c r="R17" s="61">
        <v>6358</v>
      </c>
      <c r="S17" s="61">
        <v>6019</v>
      </c>
      <c r="T17" s="122">
        <f>T13</f>
        <v>5850</v>
      </c>
      <c r="U17" s="202">
        <f>SUM(U13)</f>
        <v>5807</v>
      </c>
      <c r="V17" s="224">
        <f>SUM(V13)</f>
        <v>20451</v>
      </c>
    </row>
    <row r="18" spans="1:22" s="68" customFormat="1" ht="17.25" customHeight="1">
      <c r="A18" s="187" t="s">
        <v>42</v>
      </c>
      <c r="B18" s="188"/>
      <c r="C18" s="70">
        <v>4130</v>
      </c>
      <c r="D18" s="60">
        <v>3789</v>
      </c>
      <c r="E18" s="60">
        <v>3851</v>
      </c>
      <c r="F18" s="60">
        <v>3870</v>
      </c>
      <c r="G18" s="60">
        <v>3856</v>
      </c>
      <c r="H18" s="60">
        <v>3807</v>
      </c>
      <c r="I18" s="60">
        <v>3496</v>
      </c>
      <c r="J18" s="60">
        <v>3697</v>
      </c>
      <c r="K18" s="60">
        <v>3761</v>
      </c>
      <c r="L18" s="61">
        <v>3575</v>
      </c>
      <c r="M18" s="67">
        <v>3398</v>
      </c>
      <c r="N18" s="60">
        <v>3178</v>
      </c>
      <c r="O18" s="60">
        <v>2944</v>
      </c>
      <c r="P18" s="60">
        <v>2894</v>
      </c>
      <c r="Q18" s="60">
        <v>2801</v>
      </c>
      <c r="R18" s="61">
        <v>2799</v>
      </c>
      <c r="S18" s="61">
        <v>2734</v>
      </c>
      <c r="T18" s="122">
        <f>T14</f>
        <v>2601</v>
      </c>
      <c r="U18" s="202">
        <f>SUM(U14)</f>
        <v>2573</v>
      </c>
      <c r="V18" s="224">
        <f>SUM(V14)</f>
        <v>9125</v>
      </c>
    </row>
    <row r="19" spans="1:22" s="77" customFormat="1" ht="17.25" customHeight="1" thickBot="1">
      <c r="A19" s="189" t="s">
        <v>43</v>
      </c>
      <c r="B19" s="190"/>
      <c r="C19" s="73">
        <v>8140</v>
      </c>
      <c r="D19" s="74">
        <v>7489</v>
      </c>
      <c r="E19" s="74">
        <v>7714</v>
      </c>
      <c r="F19" s="74">
        <v>7762</v>
      </c>
      <c r="G19" s="74">
        <v>7583</v>
      </c>
      <c r="H19" s="74">
        <v>7540</v>
      </c>
      <c r="I19" s="74">
        <v>6711</v>
      </c>
      <c r="J19" s="74">
        <v>6972</v>
      </c>
      <c r="K19" s="74">
        <v>6920</v>
      </c>
      <c r="L19" s="75">
        <v>6779</v>
      </c>
      <c r="M19" s="76">
        <v>6580</v>
      </c>
      <c r="N19" s="74">
        <v>6360</v>
      </c>
      <c r="O19" s="74">
        <v>6050</v>
      </c>
      <c r="P19" s="74">
        <v>6072</v>
      </c>
      <c r="Q19" s="74">
        <v>5912</v>
      </c>
      <c r="R19" s="75">
        <v>5918</v>
      </c>
      <c r="S19" s="75">
        <v>5856</v>
      </c>
      <c r="T19" s="122">
        <f>SUM(T15:T16)</f>
        <v>5570</v>
      </c>
      <c r="U19" s="205">
        <f>SUM(U15:U16)</f>
        <v>5720</v>
      </c>
      <c r="V19" s="227">
        <f>SUM(V15:V16)</f>
        <v>20759</v>
      </c>
    </row>
    <row r="20" spans="1:20" s="77" customFormat="1" ht="13.5">
      <c r="A20" s="78"/>
      <c r="B20" s="78"/>
      <c r="T20" s="113"/>
    </row>
    <row r="21" spans="1:2" s="77" customFormat="1" ht="13.5">
      <c r="A21" s="78" t="s">
        <v>70</v>
      </c>
      <c r="B21" s="78"/>
    </row>
    <row r="22" s="77" customFormat="1" ht="13.5">
      <c r="B22" s="78"/>
    </row>
    <row r="23" spans="1:2" s="77" customFormat="1" ht="13.5">
      <c r="A23" s="78"/>
      <c r="B23" s="78"/>
    </row>
    <row r="25" ht="13.5">
      <c r="M25" s="82"/>
    </row>
  </sheetData>
  <sheetProtection/>
  <mergeCells count="18">
    <mergeCell ref="A2:B2"/>
    <mergeCell ref="A3:B3"/>
    <mergeCell ref="A4:B4"/>
    <mergeCell ref="A5:B5"/>
    <mergeCell ref="A10:B10"/>
    <mergeCell ref="A11:B11"/>
    <mergeCell ref="A12:B12"/>
    <mergeCell ref="A13:B13"/>
    <mergeCell ref="A6:B6"/>
    <mergeCell ref="A7:B7"/>
    <mergeCell ref="A8:B8"/>
    <mergeCell ref="A9:B9"/>
    <mergeCell ref="A18:B18"/>
    <mergeCell ref="A19:B19"/>
    <mergeCell ref="A14:B14"/>
    <mergeCell ref="A15:B15"/>
    <mergeCell ref="A16:B16"/>
    <mergeCell ref="A17:B17"/>
  </mergeCells>
  <printOptions/>
  <pageMargins left="0.34" right="0.25" top="0.54" bottom="0.25" header="0.512" footer="0.512"/>
  <pageSetup fitToHeight="1" fitToWidth="1" horizontalDpi="600" verticalDpi="600" orientation="landscape" paperSize="9" scale="72" r:id="rId1"/>
  <ignoredErrors>
    <ignoredError sqref="A13:U19 V13:V20 V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鳥取県庁</cp:lastModifiedBy>
  <cp:lastPrinted>2013-12-18T02:43:50Z</cp:lastPrinted>
  <dcterms:created xsi:type="dcterms:W3CDTF">2011-12-15T05:58:49Z</dcterms:created>
  <dcterms:modified xsi:type="dcterms:W3CDTF">2014-10-23T05:50:58Z</dcterms:modified>
  <cp:category/>
  <cp:version/>
  <cp:contentType/>
  <cp:contentStatus/>
</cp:coreProperties>
</file>