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220" activeTab="0"/>
  </bookViews>
  <sheets>
    <sheet name="一覧" sheetId="1" r:id="rId1"/>
    <sheet name="テーブル" sheetId="2" r:id="rId2"/>
    <sheet name="他府県との相互利用" sheetId="3" r:id="rId3"/>
  </sheets>
  <definedNames>
    <definedName name="_xlnm.Print_Area" localSheetId="0">'一覧'!$A$1:$F$725</definedName>
    <definedName name="_xlnm.Print_Titles" localSheetId="0">'一覧'!$4:$4</definedName>
  </definedNames>
  <calcPr fullCalcOnLoad="1"/>
</workbook>
</file>

<file path=xl/sharedStrings.xml><?xml version="1.0" encoding="utf-8"?>
<sst xmlns="http://schemas.openxmlformats.org/spreadsheetml/2006/main" count="1546" uniqueCount="1507">
  <si>
    <t>株式会社山陰合同銀行　中山出張所</t>
  </si>
  <si>
    <t>株式会社山陰合同銀行　上後藤出張所</t>
  </si>
  <si>
    <t>株式会社山陰合同銀行　内浜出張所</t>
  </si>
  <si>
    <t>米子市彦名町859</t>
  </si>
  <si>
    <t>株式会社山陰合同銀行　境港支店</t>
  </si>
  <si>
    <t>境港市湊町216</t>
  </si>
  <si>
    <t>鳥取県立博物館</t>
  </si>
  <si>
    <t>東伯郡三朝町山田180</t>
  </si>
  <si>
    <t>倉吉市関金町関金宿1396-2</t>
  </si>
  <si>
    <t>保育所　ババール園</t>
  </si>
  <si>
    <t>医療機関</t>
  </si>
  <si>
    <t>福祉施設</t>
  </si>
  <si>
    <t>鳥取市人権交流プラザ</t>
  </si>
  <si>
    <t>倉吉駅北口駐車場</t>
  </si>
  <si>
    <t>物品販売・飲食店</t>
  </si>
  <si>
    <t>観光施設・宿泊施設</t>
  </si>
  <si>
    <t>区分詳細</t>
  </si>
  <si>
    <t>文化施設</t>
  </si>
  <si>
    <t>警察</t>
  </si>
  <si>
    <t>学校</t>
  </si>
  <si>
    <t>官公庁</t>
  </si>
  <si>
    <t>スポーツ施設</t>
  </si>
  <si>
    <t>銀行・郵便局</t>
  </si>
  <si>
    <t>米子屋内プール</t>
  </si>
  <si>
    <t>日吉津村社会福祉センター</t>
  </si>
  <si>
    <t>鳥取県庁西町分庁舎</t>
  </si>
  <si>
    <t>琴浦町保健センター</t>
  </si>
  <si>
    <t>琴浦町役場本庁舎</t>
  </si>
  <si>
    <t>（再掲）鳥取県立総合療育センター</t>
  </si>
  <si>
    <t>（再掲）城下町とっとり交流館　高砂屋</t>
  </si>
  <si>
    <t>（再掲）用瀬町観光物産センター</t>
  </si>
  <si>
    <t>西伯郡伯耆町溝口647番地</t>
  </si>
  <si>
    <t>鳥取産業会館・鳥取商工会議所ビル駐車場</t>
  </si>
  <si>
    <t>鳥取県立米子東高等学校</t>
  </si>
  <si>
    <t>米子市勝田町1番地</t>
  </si>
  <si>
    <t>倉吉市昭和町1-174</t>
  </si>
  <si>
    <t>米子市夜見町2279-2</t>
  </si>
  <si>
    <t>株式会社鳥取銀行　本店営業部</t>
  </si>
  <si>
    <t>株式会社鳥取銀行　鳥取県庁前出張所</t>
  </si>
  <si>
    <t>株式会社鳥取銀行　鳥取北支店</t>
  </si>
  <si>
    <t>株式会社鳥取銀行　田園町出張所</t>
  </si>
  <si>
    <t>境港市民図書館</t>
  </si>
  <si>
    <t>境港市余子公民館</t>
  </si>
  <si>
    <t>境港市役所</t>
  </si>
  <si>
    <t>境港市民会館</t>
  </si>
  <si>
    <t>福祉相談センター・精神保健福祉センター</t>
  </si>
  <si>
    <t>株式会社鳥取銀行　鳥取東支店</t>
  </si>
  <si>
    <t>株式会社鳥取銀行　鳥取駅南支店</t>
  </si>
  <si>
    <t>鳥取市永楽温泉町171</t>
  </si>
  <si>
    <t>鳥取市西町1-121</t>
  </si>
  <si>
    <t>鳥取市西品治829-8</t>
  </si>
  <si>
    <t>鳥取市田園町4-375</t>
  </si>
  <si>
    <t>米子市道笑町2丁目126-4稲田地所第5ビル1階</t>
  </si>
  <si>
    <t>米子市東福原5丁目6-25</t>
  </si>
  <si>
    <t>境港市夕日ヶ丘1-17</t>
  </si>
  <si>
    <t>倉吉市上井町1-168</t>
  </si>
  <si>
    <t>東伯郡三朝町三朝365番地1</t>
  </si>
  <si>
    <t>因幡万葉歴史館</t>
  </si>
  <si>
    <t>米子市河崎580番地</t>
  </si>
  <si>
    <t>株式会社鳥取銀行　鳥取南支店</t>
  </si>
  <si>
    <t>ひらた内科クリニック</t>
  </si>
  <si>
    <t>鳥取市卯垣3-101</t>
  </si>
  <si>
    <t>鳥取市南吉方1-32</t>
  </si>
  <si>
    <t>東伯郡琴浦町山川807-2</t>
  </si>
  <si>
    <t>鳥取県西部総合事務所</t>
  </si>
  <si>
    <t>鳥取県西部総合事務所福祉保健局</t>
  </si>
  <si>
    <t>鳥取県立米子コンベンションセンター</t>
  </si>
  <si>
    <t>米子産業体育館</t>
  </si>
  <si>
    <t>米子市東福原8丁目27-1</t>
  </si>
  <si>
    <t>県立武道館</t>
  </si>
  <si>
    <t>米子市両三柳3192-14</t>
  </si>
  <si>
    <t>鳥取県立米子高等学校</t>
  </si>
  <si>
    <t>米子市橋本30-1</t>
  </si>
  <si>
    <t>鳥取県立米子工業高等学校</t>
  </si>
  <si>
    <t>米子市博労町4丁目220番地</t>
  </si>
  <si>
    <t>鳥取県立米子西高等学校</t>
  </si>
  <si>
    <t>米子市大谷町200番地</t>
  </si>
  <si>
    <t>鳥取県立米子南高等学校</t>
  </si>
  <si>
    <t>米子市長砂町216番地</t>
  </si>
  <si>
    <t>鳥取県立米子白鳳高等学校</t>
  </si>
  <si>
    <t>米子市淀江町福岡24</t>
  </si>
  <si>
    <t>米子警察署</t>
  </si>
  <si>
    <t>米子市上福原1266番地4</t>
  </si>
  <si>
    <t>米子警察署角盤交番</t>
  </si>
  <si>
    <t>米子市富士見町二丁目21番地</t>
  </si>
  <si>
    <t>西部地区運転免許センター</t>
  </si>
  <si>
    <t>米子市上福原1272-1</t>
  </si>
  <si>
    <t>鳥取県立皆生尚寿苑</t>
  </si>
  <si>
    <t>鳥取県立総合療育センター</t>
  </si>
  <si>
    <t>みなと温泉館</t>
  </si>
  <si>
    <t>境港市竹内団地255-3</t>
  </si>
  <si>
    <t>夢みなとタワー</t>
  </si>
  <si>
    <t>境港市竹内団地255-3</t>
  </si>
  <si>
    <t>鳥取県立境高等学校</t>
  </si>
  <si>
    <t>境港市上道町3030番</t>
  </si>
  <si>
    <t>鳥取県日野総合事務所</t>
  </si>
  <si>
    <t>鳥取県立日野高等学校　根雨校舎</t>
  </si>
  <si>
    <t>日野郡日野根雨310</t>
  </si>
  <si>
    <t>智頭警察署</t>
  </si>
  <si>
    <t>八頭郡智頭町智頭21-3</t>
  </si>
  <si>
    <t>境港警察署</t>
  </si>
  <si>
    <t>境港市上道町1891-3</t>
  </si>
  <si>
    <t>郡家警察署</t>
  </si>
  <si>
    <t>八頭郡八頭町郡家120-2</t>
  </si>
  <si>
    <t>黒坂警察署</t>
  </si>
  <si>
    <t>日野郡日野町下菅242-1</t>
  </si>
  <si>
    <t>八橋警察署</t>
  </si>
  <si>
    <t>東伯郡琴浦町大字八橋645</t>
  </si>
  <si>
    <t>浜村警察署</t>
  </si>
  <si>
    <t>鳥取市気高町北浜2-158</t>
  </si>
  <si>
    <t>鳥取市役所本庁舎</t>
  </si>
  <si>
    <t>鳥取市尚徳町116</t>
  </si>
  <si>
    <t>鳥取市役所駅南庁舎</t>
  </si>
  <si>
    <t>鳥取市歴史博物館(第1駐車場)</t>
  </si>
  <si>
    <t>鳥取市上町88番地</t>
  </si>
  <si>
    <t>鳥取市歴史博物館(第2駐車場)</t>
  </si>
  <si>
    <t>城下町とっとり交流館　高砂屋</t>
  </si>
  <si>
    <t>鳥取市大工町1番地</t>
  </si>
  <si>
    <t>鳥取市高齢者福祉センター</t>
  </si>
  <si>
    <t>鳥取市鹿野町総合支所</t>
  </si>
  <si>
    <t>鳥取市立病院</t>
  </si>
  <si>
    <t>鳥取市蔵田423</t>
  </si>
  <si>
    <t>用瀬町観光物産センター</t>
  </si>
  <si>
    <t>流しびなの館</t>
  </si>
  <si>
    <t>用瀬町運動公園</t>
  </si>
  <si>
    <t>八頭町役場本庁舎</t>
  </si>
  <si>
    <t>八頭町役場八東庁舎</t>
  </si>
  <si>
    <t>八頭町役場船岡庁舎</t>
  </si>
  <si>
    <t>八頭町保健課郡家保健センター</t>
  </si>
  <si>
    <t>八頭町八東保健センター</t>
  </si>
  <si>
    <t>八頭町船岡保健センター</t>
  </si>
  <si>
    <t>若桜町役場庁舎</t>
  </si>
  <si>
    <t>智頭町役場</t>
  </si>
  <si>
    <t>八頭郡智頭町大字智頭2072番地1</t>
  </si>
  <si>
    <t>智頭町総合センター</t>
  </si>
  <si>
    <t>八頭郡智頭町大字智頭2076番地2</t>
  </si>
  <si>
    <t>智頭町総合案内所</t>
  </si>
  <si>
    <t>八頭郡智頭町大字智頭2067番地1</t>
  </si>
  <si>
    <t>智頭宿特産村</t>
  </si>
  <si>
    <t>八頭郡智頭町大字智頭</t>
  </si>
  <si>
    <t>智頭町老人福祉センター</t>
  </si>
  <si>
    <t>八頭郡智頭町大字智頭1795番地1</t>
  </si>
  <si>
    <t>板井原駐車場</t>
  </si>
  <si>
    <t>八頭郡智頭町大字市瀬</t>
  </si>
  <si>
    <t>八頭郡智頭町大字智頭1875</t>
  </si>
  <si>
    <t>倉吉市役所本庁舎</t>
  </si>
  <si>
    <t>倉吉市役所関金支所</t>
  </si>
  <si>
    <t>倉吉博物館</t>
  </si>
  <si>
    <t>倉吉市さわやか人権文化センター</t>
  </si>
  <si>
    <t>倉吉市立図書館（第３駐車場）</t>
  </si>
  <si>
    <t>倉吉市駄経寺町187-1</t>
  </si>
  <si>
    <t>倉吉市立図書館（第４駐車場）</t>
  </si>
  <si>
    <t>倉吉市駄経寺町187-1</t>
  </si>
  <si>
    <t>倉吉市社公民館</t>
  </si>
  <si>
    <t>倉吉市上井公民館</t>
  </si>
  <si>
    <t>倉吉市昭和町262</t>
  </si>
  <si>
    <t>倉吉市清谷2-47</t>
  </si>
  <si>
    <t>倉吉市宮川町2-45</t>
  </si>
  <si>
    <t>倉吉市西郷公民館</t>
  </si>
  <si>
    <t>倉吉市上灘公民館</t>
  </si>
  <si>
    <t>倉吉市灘手公民館</t>
  </si>
  <si>
    <t>倉吉市北谷公民館</t>
  </si>
  <si>
    <t>倉吉市高城公民館</t>
  </si>
  <si>
    <t>倉吉市小鴨公民館</t>
  </si>
  <si>
    <t>倉吉市上小鴨公民館</t>
  </si>
  <si>
    <t>三朝町役場</t>
  </si>
  <si>
    <t>東伯郡三朝町大字大瀬999番地2</t>
  </si>
  <si>
    <t>三朝町総合文化ホール</t>
  </si>
  <si>
    <t>東伯郡三朝町大字大瀬999番地2</t>
  </si>
  <si>
    <t>みささ図書館</t>
  </si>
  <si>
    <t>東伯郡三朝町大字三朝381番地1</t>
  </si>
  <si>
    <t>三朝町立福祉センター</t>
  </si>
  <si>
    <t>東伯郡三朝町大字横手50番地4</t>
  </si>
  <si>
    <t>賀茂保育園</t>
  </si>
  <si>
    <t>東伯郡三朝町大字本泉916番地</t>
  </si>
  <si>
    <t>東伯郡琴浦町徳万591-2</t>
  </si>
  <si>
    <t>琴浦町役場分庁舎</t>
  </si>
  <si>
    <t>東伯郡琴浦町赤碕1140-1</t>
  </si>
  <si>
    <t>琴浦町カウベルホール</t>
  </si>
  <si>
    <t>東伯郡琴浦町大字釛474</t>
  </si>
  <si>
    <t>琴浦町生涯学習センター</t>
  </si>
  <si>
    <t>東伯郡琴浦町徳万266-5</t>
  </si>
  <si>
    <t>ふれあい交流会館「ウッド・ピアあかさき」</t>
  </si>
  <si>
    <t>東伯郡琴浦町大字赤碕1180-112</t>
  </si>
  <si>
    <t>日韓友好交流公園資料館・物産館</t>
  </si>
  <si>
    <t>東伯郡琴浦町大字別所167-1</t>
  </si>
  <si>
    <t>琴浦町立以西小学校</t>
  </si>
  <si>
    <t>東伯郡琴浦町宮木239</t>
  </si>
  <si>
    <t>琴浦町立釛保育園</t>
  </si>
  <si>
    <t>東伯郡琴浦町釛500</t>
  </si>
  <si>
    <t>東伯文化センター</t>
  </si>
  <si>
    <t>東伯郡琴浦町下伊勢355-5</t>
  </si>
  <si>
    <t>東伯郡北栄町由良宿800</t>
  </si>
  <si>
    <t>北栄町図書館</t>
  </si>
  <si>
    <t>東伯郡北栄町由良宿803-1</t>
  </si>
  <si>
    <t>北栄町大栄農村環境改善センター</t>
  </si>
  <si>
    <t>東伯郡北栄町由良宿423-1</t>
  </si>
  <si>
    <t>北条健康福祉センター</t>
  </si>
  <si>
    <t>東伯郡北栄町土下121-1</t>
  </si>
  <si>
    <t>北栄町B＆G海洋センター</t>
  </si>
  <si>
    <t>東伯郡北栄町田井428-1</t>
  </si>
  <si>
    <t>米子市役所本庁舎</t>
  </si>
  <si>
    <t>米子市役所第2庁舎</t>
  </si>
  <si>
    <t>米子市役所旧庁舎</t>
  </si>
  <si>
    <t>東伯郡北栄町北条島336-7</t>
  </si>
  <si>
    <t>米子市淀江町西原1129-1</t>
  </si>
  <si>
    <t>米子市下福万隣保館</t>
  </si>
  <si>
    <t>米子市福祉保健総合センター（ふれあいの里）</t>
  </si>
  <si>
    <t>米子市錦町1丁目139番地3</t>
  </si>
  <si>
    <t>米子市公会堂</t>
  </si>
  <si>
    <t>米子市角盤町2丁目61番地</t>
  </si>
  <si>
    <t>米子市美術館</t>
  </si>
  <si>
    <t>米子市中町12番地</t>
  </si>
  <si>
    <t>錦海公園</t>
  </si>
  <si>
    <t>福市公園</t>
  </si>
  <si>
    <t>湊山公園</t>
  </si>
  <si>
    <t>どらドラパーク米子（東山公園）市民体育館側</t>
  </si>
  <si>
    <t>どらドラパーク米子（東山公園）市民球場側</t>
  </si>
  <si>
    <t>弓ヶ浜公園</t>
  </si>
  <si>
    <t>米子市義方町9番20号</t>
  </si>
  <si>
    <t>米子市上福原5丁目4番1号</t>
  </si>
  <si>
    <t>米子市両三柳4610番地</t>
  </si>
  <si>
    <t>米子市河崎2677番地</t>
  </si>
  <si>
    <t>米子市旗ヶ崎5丁目17番1号</t>
  </si>
  <si>
    <t>米子市諏訪1695番地</t>
  </si>
  <si>
    <t>米子市和田町3271番地</t>
  </si>
  <si>
    <t>米子市下新印204番地2</t>
  </si>
  <si>
    <t>米子市尾高418番地1</t>
  </si>
  <si>
    <t>米子市淀江町西原244番地2</t>
  </si>
  <si>
    <t>米子市車尾2丁目27番1号</t>
  </si>
  <si>
    <t>米子市車尾617番地</t>
  </si>
  <si>
    <t>米子市上福原20番地</t>
  </si>
  <si>
    <t>米子市新開5丁目9番1号</t>
  </si>
  <si>
    <t>米子市両三柳3883番地</t>
  </si>
  <si>
    <t>米子市淀江町西原660番地</t>
  </si>
  <si>
    <t>西伯郡南部町法勝寺377-1</t>
  </si>
  <si>
    <t>西伯郡南部町法勝寺341</t>
  </si>
  <si>
    <t>西伯郡南部町福成1455</t>
  </si>
  <si>
    <t>南部町総合福祉センター「しあわせ」</t>
  </si>
  <si>
    <t>西伯郡南部町法勝寺331-1</t>
  </si>
  <si>
    <t>南部町総合福祉センター「いこい荘」</t>
  </si>
  <si>
    <t>西伯郡南部町浅井938</t>
  </si>
  <si>
    <t>南部町健康管理センター「すこやか」</t>
  </si>
  <si>
    <t>西伯郡南部町倭482</t>
  </si>
  <si>
    <t>西伯病院</t>
  </si>
  <si>
    <t>西伯郡南部町倭397</t>
  </si>
  <si>
    <t>大山町役場</t>
  </si>
  <si>
    <t>鳥取県西部医師会館</t>
  </si>
  <si>
    <t>大山町立図書館</t>
  </si>
  <si>
    <t>大山町役場　中山支所</t>
  </si>
  <si>
    <t>西伯郡大山町赤坂66番地</t>
  </si>
  <si>
    <t>大山町中山農村環境改善センター</t>
  </si>
  <si>
    <t>西伯郡大山町下甲1120番地</t>
  </si>
  <si>
    <t>大山町中山温泉館及び生活想像館</t>
  </si>
  <si>
    <t>西伯郡大山町赤坂708番地</t>
  </si>
  <si>
    <t>大山町ふるさとフォーラムなかやま友好館</t>
  </si>
  <si>
    <t>西伯郡大山町赤坂764番地</t>
  </si>
  <si>
    <t>西伯郡大山町御来屋467</t>
  </si>
  <si>
    <t>西伯郡大山町赤坂764番地</t>
  </si>
  <si>
    <t>人権交流センター</t>
  </si>
  <si>
    <t>中山ふれあいセンター</t>
  </si>
  <si>
    <t>道の駅 大山恵みの里</t>
  </si>
  <si>
    <t>西伯郡大山町今在家475</t>
  </si>
  <si>
    <t>西伯郡大山町末長483-3</t>
  </si>
  <si>
    <t>西伯郡大山町末長500番地</t>
  </si>
  <si>
    <t>施設名</t>
  </si>
  <si>
    <t>鳥取市江津730</t>
  </si>
  <si>
    <t>鳥取市西町一丁目401</t>
  </si>
  <si>
    <t>レーブ・サリュー</t>
  </si>
  <si>
    <t>鳥取市若葉台北6-1</t>
  </si>
  <si>
    <t>鳥取市叶310</t>
  </si>
  <si>
    <t>鳥取砂丘こどもの国</t>
  </si>
  <si>
    <t>鳥取市浜坂1157-1</t>
  </si>
  <si>
    <t>鳥取県立布勢総合運動公園</t>
  </si>
  <si>
    <t>鳥取市布勢146-1</t>
  </si>
  <si>
    <t>とりぎんバードスタジアム</t>
  </si>
  <si>
    <t>そのほか</t>
  </si>
  <si>
    <t>鳥取市本町3丁目201番地</t>
  </si>
  <si>
    <t>若桜町保健センター</t>
  </si>
  <si>
    <t>八頭郡若桜町若桜801-5</t>
  </si>
  <si>
    <t>わかさ生涯学習情報館</t>
  </si>
  <si>
    <t>八頭郡若桜町若桜751</t>
  </si>
  <si>
    <t>西本医院</t>
  </si>
  <si>
    <t>倉吉市下田中町880</t>
  </si>
  <si>
    <t>倉吉市福光225</t>
  </si>
  <si>
    <t>倉吉市仲ノ町3445-8</t>
  </si>
  <si>
    <t>倉吉市葵町722</t>
  </si>
  <si>
    <t>倉吉市関金町大鳥居193-1</t>
  </si>
  <si>
    <t>倉吉市福庭町2-88</t>
  </si>
  <si>
    <t>倉吉市下田中867</t>
  </si>
  <si>
    <t>ハワイアロハホール</t>
  </si>
  <si>
    <t>東伯郡北栄町由良宿423-1</t>
  </si>
  <si>
    <t>米子市諏訪51-5</t>
  </si>
  <si>
    <t>やお歯科クリニック</t>
  </si>
  <si>
    <t>米子市前田隣保館</t>
  </si>
  <si>
    <t>米子市尾高1424番地11</t>
  </si>
  <si>
    <t>あかしや</t>
  </si>
  <si>
    <t>ブックヤード　チャプター1</t>
  </si>
  <si>
    <t>ブックヤード　チャプター2</t>
  </si>
  <si>
    <t>あんず・あぷりこ</t>
  </si>
  <si>
    <t>米子市淀江町佐陀1605番地1</t>
  </si>
  <si>
    <t>米子市米原二丁目1番1号</t>
  </si>
  <si>
    <t>米子市錦町3-90</t>
  </si>
  <si>
    <t>米子市新開2-3-10</t>
  </si>
  <si>
    <t>おーゆランド（皆生温泉観光株式会社）</t>
  </si>
  <si>
    <t>米子市皆生温泉一丁目18番1号</t>
  </si>
  <si>
    <t>米子市皆生温泉3-18-3</t>
  </si>
  <si>
    <t>錦海散策の道</t>
  </si>
  <si>
    <t>米子市錦海町3-91</t>
  </si>
  <si>
    <t>境港市上道町3297</t>
  </si>
  <si>
    <t>西伯郡日吉津村日吉津973-9</t>
  </si>
  <si>
    <t>ふるさと交流センター</t>
  </si>
  <si>
    <t>南部町役場(法勝寺庁舎)</t>
  </si>
  <si>
    <t>西伯郡日吉津村日吉津1160番地1</t>
  </si>
  <si>
    <t>西伯郡南部町鶴田110</t>
  </si>
  <si>
    <t>日野郡日南町生山511-5</t>
  </si>
  <si>
    <t>大山まきばみるくの里</t>
  </si>
  <si>
    <t>西伯郡伯耆町小林水無属2-11</t>
  </si>
  <si>
    <t>伯耆町役場</t>
  </si>
  <si>
    <t>日野町役場</t>
  </si>
  <si>
    <t>日野郡日野町根雨101番地</t>
  </si>
  <si>
    <t>日野町公民館</t>
  </si>
  <si>
    <t>日野町黒坂1243番地1</t>
  </si>
  <si>
    <t>日野町立根雨小学校</t>
  </si>
  <si>
    <t>日野郡日野町野田271番地</t>
  </si>
  <si>
    <t>日野町立日野中学校</t>
  </si>
  <si>
    <t>日野郡日野町野田210番地</t>
  </si>
  <si>
    <t>日野町立ひのっこ保育所</t>
  </si>
  <si>
    <t>日野郡日野町津地690番地</t>
  </si>
  <si>
    <t>江府町総合健康福祉センター</t>
  </si>
  <si>
    <t>日野郡江府町江尾2088番地3</t>
  </si>
  <si>
    <t>湯梨浜町役場</t>
  </si>
  <si>
    <t>老人憩いの家</t>
  </si>
  <si>
    <t>田畑児童館・文化会館内</t>
  </si>
  <si>
    <t>東郷運動公園</t>
  </si>
  <si>
    <t>羽衣会館</t>
  </si>
  <si>
    <t>舎人会館</t>
  </si>
  <si>
    <t>ふるさと陶芸館</t>
  </si>
  <si>
    <t>東郷湖ドラゴンカヌー艇庫</t>
  </si>
  <si>
    <t>湯梨浜町中央公民館泊分館・しおさいプラザとまり</t>
  </si>
  <si>
    <t>湯梨浜町中央公民館</t>
  </si>
  <si>
    <t>ゆアシス東郷龍鳳閣</t>
  </si>
  <si>
    <t>田後保育所</t>
  </si>
  <si>
    <t>松崎幼稚園</t>
  </si>
  <si>
    <t>長瀬保育所</t>
  </si>
  <si>
    <t>はわいこども園</t>
  </si>
  <si>
    <t>さくら工芸品工房</t>
  </si>
  <si>
    <t>鳥取市鹿野町今市1078</t>
  </si>
  <si>
    <t>鳥取市鹿野町寺内102</t>
  </si>
  <si>
    <t>鳥取市湖山町西3丁目113-2</t>
  </si>
  <si>
    <t>鳥取市伏野1729-5</t>
  </si>
  <si>
    <t>鳥取市扇町21</t>
  </si>
  <si>
    <t>鳥取市富安2丁目104-2</t>
  </si>
  <si>
    <t>鳥取市富安2丁目96</t>
  </si>
  <si>
    <t>鳥取市江津318-1</t>
  </si>
  <si>
    <t>鳥取市尚徳町101番地5</t>
  </si>
  <si>
    <t>鳥取市西町三丁目202番地</t>
  </si>
  <si>
    <t>鳥取市扇町21番地</t>
  </si>
  <si>
    <t>鳥取市東町二丁目124</t>
  </si>
  <si>
    <t>鳥取市吉方温泉三丁目701番地</t>
  </si>
  <si>
    <t>鳥取市東町一丁目220番地</t>
  </si>
  <si>
    <t>鳥取市立川町六丁目176</t>
  </si>
  <si>
    <t>鳥取市富安2丁目138-4</t>
  </si>
  <si>
    <t>鳥取市鹿野町鹿野1517</t>
  </si>
  <si>
    <t>鳥取市幸町151番地</t>
  </si>
  <si>
    <t>鳥取市安長259-1</t>
  </si>
  <si>
    <t>鳥取市天神町1</t>
  </si>
  <si>
    <t>鳥取市賀露町西三丁目27-2</t>
  </si>
  <si>
    <t>鳥取市用瀬町別府33-1</t>
  </si>
  <si>
    <t>鳥取市用瀬町別府32-1</t>
  </si>
  <si>
    <t>鳥取市天神町50-2</t>
  </si>
  <si>
    <t>鳥取市用瀬町古用瀬660-1</t>
  </si>
  <si>
    <t>鳥取市吉成3丁目1番1号</t>
  </si>
  <si>
    <t>鳥取市東町一丁目271番地</t>
  </si>
  <si>
    <t>鳥取市千代水三丁目100</t>
  </si>
  <si>
    <t>鳥取市東町五丁目210</t>
  </si>
  <si>
    <t>鳥取市国府町宮下1261番地</t>
  </si>
  <si>
    <t>鳥取市生山111番地</t>
  </si>
  <si>
    <t>鳥取市青谷町青谷2912</t>
  </si>
  <si>
    <t>鳥取市栄町402番地</t>
  </si>
  <si>
    <t>鳥取市元魚町1-117</t>
  </si>
  <si>
    <t>鳥取市青葉町1-209</t>
  </si>
  <si>
    <t>鳥取市千代水2-18</t>
  </si>
  <si>
    <t>鳥取市気高町勝見681-1</t>
  </si>
  <si>
    <t>鳥取市青谷町青谷4062-1</t>
  </si>
  <si>
    <t>鳥取市国府町宮下1045-1</t>
  </si>
  <si>
    <t>鳥取市正連寺33-1</t>
  </si>
  <si>
    <t>鳥取市千代水二丁目8番地</t>
  </si>
  <si>
    <t>鳥取市湖山町南4丁目101</t>
  </si>
  <si>
    <t>岩美郡岩美町牧谷1794-4</t>
  </si>
  <si>
    <t>八頭郡八頭町宮谷254-1</t>
  </si>
  <si>
    <t>八頭郡八頭町徳丸578</t>
  </si>
  <si>
    <t>八頭郡八頭町船岡殿159</t>
  </si>
  <si>
    <t>八頭郡八頭町下門尾180</t>
  </si>
  <si>
    <t>八頭郡八頭町郡家493</t>
  </si>
  <si>
    <t>八頭郡八頭町北山63-1</t>
  </si>
  <si>
    <t>八頭郡八頭町船岡539</t>
  </si>
  <si>
    <t>八頭郡若桜町若桜801-5</t>
  </si>
  <si>
    <t>八頭郡八頭町久能寺725</t>
  </si>
  <si>
    <t>倉吉市東昭和町150</t>
  </si>
  <si>
    <t>倉吉市上井町1丁目13</t>
  </si>
  <si>
    <t>倉吉市駄経寺町212-5</t>
  </si>
  <si>
    <t>倉吉市上米積1074-1</t>
  </si>
  <si>
    <t>倉吉市国分寺74-1</t>
  </si>
  <si>
    <t>倉吉市大平町319番地1</t>
  </si>
  <si>
    <t>倉吉市下余戸118番地1</t>
  </si>
  <si>
    <t>倉吉市上灘町9番地</t>
  </si>
  <si>
    <t>倉吉市尾原500番地</t>
  </si>
  <si>
    <t>倉吉市福本226番地1</t>
  </si>
  <si>
    <t>倉吉市上福田480番地</t>
  </si>
  <si>
    <t>湯梨浜町立図書館</t>
  </si>
  <si>
    <t>伯耆しあわせの郷</t>
  </si>
  <si>
    <t>株式会社鳥取銀行　鳥取支店</t>
  </si>
  <si>
    <t>鳥取市川端3-205</t>
  </si>
  <si>
    <t>倉吉市中河原772番地6</t>
  </si>
  <si>
    <t>倉吉市上古川216番地3</t>
  </si>
  <si>
    <t>倉吉市東巌城町2</t>
  </si>
  <si>
    <t>倉吉市大平町374番地</t>
  </si>
  <si>
    <t>東伯郡琴浦町逢束1210</t>
  </si>
  <si>
    <t>東伯郡湯梨浜町長和田1573-1</t>
  </si>
  <si>
    <t>東伯郡湯梨浜町旭27番、28番、29番</t>
  </si>
  <si>
    <t>東伯郡湯梨浜町田後302-12</t>
  </si>
  <si>
    <t>東伯郡北栄町田井31-4</t>
  </si>
  <si>
    <t>米子市上福原三丁目3-22</t>
  </si>
  <si>
    <t>米子市久米町136番地</t>
  </si>
  <si>
    <t>米子市東福原1-1-45</t>
  </si>
  <si>
    <t>米子市新開1丁目5-15</t>
  </si>
  <si>
    <t>米子市福万199番地1</t>
  </si>
  <si>
    <t>米子市夜見町330-3</t>
  </si>
  <si>
    <t>米子市末広町294番地</t>
  </si>
  <si>
    <t>米子市糀町一丁目160番地</t>
  </si>
  <si>
    <t>米子市加茂町1-1</t>
  </si>
  <si>
    <t>米子市東町161-2</t>
  </si>
  <si>
    <t>米子市中町20</t>
  </si>
  <si>
    <t>米子市末広町311番地</t>
  </si>
  <si>
    <t>米子市車尾663-1</t>
  </si>
  <si>
    <t>米子市上後藤8-1-1</t>
  </si>
  <si>
    <t>米子市錦海町3-1-2</t>
  </si>
  <si>
    <t>米子市福市290</t>
  </si>
  <si>
    <t>米子市西町133-1</t>
  </si>
  <si>
    <t>米子市両三柳3203-6</t>
  </si>
  <si>
    <t>境港市明治町8番地</t>
  </si>
  <si>
    <t>境港市上道町3000</t>
  </si>
  <si>
    <t>境港市竹内町393番地2</t>
  </si>
  <si>
    <t>境港市竹内団地209</t>
  </si>
  <si>
    <t>西伯郡大山町末長503番地</t>
  </si>
  <si>
    <t>西伯郡大山町赤坂766-1</t>
  </si>
  <si>
    <t>西伯郡大山町御来屋328</t>
  </si>
  <si>
    <t>西伯郡伯耆町吉長37番地3</t>
  </si>
  <si>
    <t>西伯郡大山町名和951番地6</t>
  </si>
  <si>
    <t>西伯郡南部町法勝寺366-8</t>
  </si>
  <si>
    <t>西伯郡大山町田中826-2</t>
  </si>
  <si>
    <t>日野郡日野町根雨140-1</t>
  </si>
  <si>
    <t>介護老人保健施設　ル・サンテリオン東郷</t>
  </si>
  <si>
    <t>倉吉市山根425-3</t>
  </si>
  <si>
    <t>倉吉市清谷1518</t>
  </si>
  <si>
    <t>境港市馬場崎町177</t>
  </si>
  <si>
    <t>江府町防災情報センター</t>
  </si>
  <si>
    <t>日野郡江府町江尾1944番地2</t>
  </si>
  <si>
    <t>鳥取第１地方合同庁舎</t>
  </si>
  <si>
    <t>鳥取第３地方合同庁舎</t>
  </si>
  <si>
    <t>北栄町中央公民館</t>
  </si>
  <si>
    <t>岩美郡岩美町岩井357</t>
  </si>
  <si>
    <t>鳥取市吉方109</t>
  </si>
  <si>
    <t>ウェルフェア北園渡辺病院</t>
  </si>
  <si>
    <t>鳥取市覚寺181番地</t>
  </si>
  <si>
    <t>緑ヶ丘歯科クリニック</t>
  </si>
  <si>
    <t>鳥取市南安長三丁目27-2</t>
  </si>
  <si>
    <t>鳥取産院</t>
  </si>
  <si>
    <t>鳥取市吉方温泉1丁目653</t>
  </si>
  <si>
    <t>石井内科小児科クリニック</t>
  </si>
  <si>
    <t>鳥取市布勢332-4</t>
  </si>
  <si>
    <t>くすだ矯正歯科医院</t>
  </si>
  <si>
    <t>鳥取市秋里1284</t>
  </si>
  <si>
    <t>山脇医院</t>
  </si>
  <si>
    <t>鳥取市国府町奥谷1丁目110番地</t>
  </si>
  <si>
    <t>谷口病院</t>
  </si>
  <si>
    <t>米子市奥谷1135番地7</t>
  </si>
  <si>
    <t>荒川耳鼻咽喉科</t>
  </si>
  <si>
    <t>米子市東福原6-12-43</t>
  </si>
  <si>
    <t>米子市上後藤3-5-1</t>
  </si>
  <si>
    <t>博愛病院</t>
  </si>
  <si>
    <t>米子市両三柳1880</t>
  </si>
  <si>
    <t>米子病院</t>
  </si>
  <si>
    <t>米子市日原319-1</t>
  </si>
  <si>
    <t>きやま歯科医院</t>
  </si>
  <si>
    <t>米子市両三柳35-2</t>
  </si>
  <si>
    <t>鳥取大学医学部附属病院第１駐車場</t>
  </si>
  <si>
    <t>米子市西町36-1</t>
  </si>
  <si>
    <t>鳥取市杉崎596</t>
  </si>
  <si>
    <t>高草あすなろ</t>
  </si>
  <si>
    <t>鳥取市大桷330番地</t>
  </si>
  <si>
    <t>鳥取市松原253-1</t>
  </si>
  <si>
    <t>鳥取市吉岡温泉町329番地</t>
  </si>
  <si>
    <t>鳥取市国府町稲葉丘3丁目303</t>
  </si>
  <si>
    <t>鳥取市国府町奥谷1丁目122</t>
  </si>
  <si>
    <t>鳥取市河原町稲常463番地</t>
  </si>
  <si>
    <t>鳥取市鹿野町寺内131</t>
  </si>
  <si>
    <t>米子全日空ホテル</t>
  </si>
  <si>
    <t>気高あすなろ</t>
  </si>
  <si>
    <t>鳥取市気高町八幡268</t>
  </si>
  <si>
    <t>八頭郡八頭町宮谷123番地</t>
  </si>
  <si>
    <t>八頭郡八頭町宮谷165-1</t>
  </si>
  <si>
    <t>八頭郡八頭町宮谷174-1</t>
  </si>
  <si>
    <t>倉吉市上福田522-3</t>
  </si>
  <si>
    <t>倉吉市余戸谷町3051-1</t>
  </si>
  <si>
    <t>巌ケアパートナーズ</t>
  </si>
  <si>
    <t>米子市蚊屋289-13</t>
  </si>
  <si>
    <t>中浜ケアパートナーズ</t>
  </si>
  <si>
    <t>境港市財ノ木町字川尻562番地</t>
  </si>
  <si>
    <t>西伯郡伯耆町161番地1</t>
  </si>
  <si>
    <t>祥福園</t>
  </si>
  <si>
    <t>西伯郡南部町福成3293番地</t>
  </si>
  <si>
    <t>鳥取市安長252-1</t>
  </si>
  <si>
    <t>ローソン鳥取浜坂団地入口店</t>
  </si>
  <si>
    <t>鳥取市浜坂一丁目12-36</t>
  </si>
  <si>
    <t>鳥取市安長211-1</t>
  </si>
  <si>
    <t>鳥取市晩稲100-1</t>
  </si>
  <si>
    <t>鳥取市商栄町203-6</t>
  </si>
  <si>
    <t>鳥取市賀露町西三丁目27番1号</t>
  </si>
  <si>
    <t>鳥取市河原町布袋57番地1</t>
  </si>
  <si>
    <t>八頭郡八頭町宮谷200番地1</t>
  </si>
  <si>
    <t>茶店　花ごよみ(本店のみ)</t>
  </si>
  <si>
    <t>新あじそう　ハワイ店</t>
  </si>
  <si>
    <t>琴浦町立やばせこども園</t>
  </si>
  <si>
    <t>東伯郡湯梨浜町田後234番地</t>
  </si>
  <si>
    <t>米子市道笑町4-27-1</t>
  </si>
  <si>
    <t>米子市両三柳12</t>
  </si>
  <si>
    <t>米子市東町401</t>
  </si>
  <si>
    <t>米子市上後藤8-9-23</t>
  </si>
  <si>
    <t>ファミリーマート養和病院前店</t>
  </si>
  <si>
    <t>米子市上後藤3-5-1</t>
  </si>
  <si>
    <t>大山ガーデンプレイス</t>
  </si>
  <si>
    <t>西伯郡伯耆町丸山1800番地26</t>
  </si>
  <si>
    <t>鳥取市南隈231番地</t>
  </si>
  <si>
    <t>鳥取市今町1丁目127</t>
  </si>
  <si>
    <t>鳥取市的場3丁目93</t>
  </si>
  <si>
    <t>鳥取市千代水三丁目13番地</t>
  </si>
  <si>
    <t>公立学校共済組合鳥取宿泊所　白兎会館</t>
  </si>
  <si>
    <t>鳥取市末広温泉町556番地</t>
  </si>
  <si>
    <t>倉吉シティホテル</t>
  </si>
  <si>
    <t>倉吉市山根543-1</t>
  </si>
  <si>
    <t>渓泉閣</t>
  </si>
  <si>
    <t>鳥取県東部自動車学校</t>
  </si>
  <si>
    <t>鳥取市松波町3丁目122番地</t>
  </si>
  <si>
    <t>鳥取大学広報センター</t>
  </si>
  <si>
    <t>倉吉市せきがね湯命館</t>
  </si>
  <si>
    <t>倉吉市関金町関金宿1139</t>
  </si>
  <si>
    <t>鳥取県中部歯科医師会</t>
  </si>
  <si>
    <t>倉吉市東巌城町68</t>
  </si>
  <si>
    <t>米子市流通町158-24</t>
  </si>
  <si>
    <t>日本中央競馬場米子場外勝馬投票権発売所(JRAウインズ米子)一般駐車場</t>
  </si>
  <si>
    <t>米子市大崎3602-3</t>
  </si>
  <si>
    <t>日本中央競馬場米子場外勝馬投票権発売所(JRAウインズ米子)臨時駐車場</t>
  </si>
  <si>
    <t>株式会社山陰合同銀行　倉吉支店</t>
  </si>
  <si>
    <t>倉吉市昭和町1丁目59番地</t>
  </si>
  <si>
    <t>岩美郡岩美町浦富1040番53</t>
  </si>
  <si>
    <t>鳥取市富安2丁目94番4</t>
  </si>
  <si>
    <t>区分</t>
  </si>
  <si>
    <t>施設所在地</t>
  </si>
  <si>
    <t>鳥取県庁舎</t>
  </si>
  <si>
    <t>鳥取県東部総合事務所</t>
  </si>
  <si>
    <t>鳥取県東部総合事務所福祉保健局</t>
  </si>
  <si>
    <t>鳥取市江津730</t>
  </si>
  <si>
    <t>鳥取県警察本部</t>
  </si>
  <si>
    <t>鳥取市国府町町屋726</t>
  </si>
  <si>
    <t>鳥取県立とっとり賀露かにっこ館</t>
  </si>
  <si>
    <t>鳥取県立県民文化会館（とりぎん文化会館）</t>
  </si>
  <si>
    <t>わらべ館</t>
  </si>
  <si>
    <t>鳥取県立生涯学習センター(県民ふれあい会館)</t>
  </si>
  <si>
    <t>鳥取産業体育館・鳥取屋内プール</t>
  </si>
  <si>
    <t>鳥取県立鳥取東高等学校</t>
  </si>
  <si>
    <t>鳥取県立鳥取聾学校</t>
  </si>
  <si>
    <t>鳥取県立鳥取工業高等学校</t>
  </si>
  <si>
    <t>鳥取県立青谷高等学校(校門内駐車場)</t>
  </si>
  <si>
    <t>鳥取警察署</t>
  </si>
  <si>
    <t>交通総合センター</t>
  </si>
  <si>
    <t>鳥取県立鹿野かちみ園</t>
  </si>
  <si>
    <t>とっとり花回廊</t>
  </si>
  <si>
    <t>鳥取市千代水2丁目73</t>
  </si>
  <si>
    <t>鳥取市南隈166</t>
  </si>
  <si>
    <t>鳥取市河原町布袋181</t>
  </si>
  <si>
    <t>鳥取市丸山町305-9</t>
  </si>
  <si>
    <t>東伯郡湯梨浜町田後455-1</t>
  </si>
  <si>
    <t>倉吉市下田中町947-2</t>
  </si>
  <si>
    <t>米子市淀江町佐陀710</t>
  </si>
  <si>
    <t>米子市東福原7丁目22-1</t>
  </si>
  <si>
    <t>境港市外江町3084-1</t>
  </si>
  <si>
    <t>鳥取県立鹿野第二かちみ園</t>
  </si>
  <si>
    <t>鳥取県立障害者体育センター</t>
  </si>
  <si>
    <t>鳥取県立福祉人材研修センター</t>
  </si>
  <si>
    <t>鳥取県立人権ひろば２１</t>
  </si>
  <si>
    <t>鳥取県立中央病院</t>
  </si>
  <si>
    <t>森林公園とっとり出合いの森管理棟横駐車場</t>
  </si>
  <si>
    <t>鳥取市桂見293</t>
  </si>
  <si>
    <t>森林公園とっとり出合いの森第１駐車場</t>
  </si>
  <si>
    <t>鳥取県立八頭高等学校</t>
  </si>
  <si>
    <t>鳥取県立氷ノ山自然ふれあい館</t>
  </si>
  <si>
    <t>八頭郡若桜町つくよね</t>
  </si>
  <si>
    <t>鳥取県中部総合事務所</t>
  </si>
  <si>
    <t>鳥取県立倉吉未来中心（第１駐車場）</t>
  </si>
  <si>
    <t>鳥取県立倉吉未来中心（第２駐車場）</t>
  </si>
  <si>
    <t>倉吉体育文化会館</t>
  </si>
  <si>
    <t>倉吉市山根529-2</t>
  </si>
  <si>
    <t>倉吉体育文化会館体育館前</t>
  </si>
  <si>
    <t>鳥取県立倉吉西高等学校</t>
  </si>
  <si>
    <t>倉吉市秋喜20</t>
  </si>
  <si>
    <t>鳥取県立倉吉農業高等学校</t>
  </si>
  <si>
    <t>倉吉市大谷166</t>
  </si>
  <si>
    <t>鳥取県立倉吉養護学校</t>
  </si>
  <si>
    <t>倉吉市長坂新町1231</t>
  </si>
  <si>
    <t>倉吉警察署</t>
  </si>
  <si>
    <t>倉吉市清谷町一丁目10番地</t>
  </si>
  <si>
    <t>鳥取県立厚生病院</t>
  </si>
  <si>
    <t>鳥取県立皆成学園</t>
  </si>
  <si>
    <t>倉吉市みどり町3564-1</t>
  </si>
  <si>
    <t>鳥取県立中部療育園</t>
  </si>
  <si>
    <t>倉吉市南昭和町15</t>
  </si>
  <si>
    <t>鳥取県衛生環境研究所</t>
  </si>
  <si>
    <t>東伯郡湯梨浜町南谷526-1</t>
  </si>
  <si>
    <t>天神浄化センター</t>
  </si>
  <si>
    <t>東伯郡湯梨浜町はわい長瀬1517番地</t>
  </si>
  <si>
    <t>さかい歯科クリニック</t>
  </si>
  <si>
    <t>倉吉上井一郵便局</t>
  </si>
  <si>
    <t>運転免許試験場</t>
  </si>
  <si>
    <t>東伯郡湯梨浜町上浅津216番地</t>
  </si>
  <si>
    <t>燕趙園</t>
  </si>
  <si>
    <t>東伯郡湯梨浜町引地565-1</t>
  </si>
  <si>
    <t>鳥取空港</t>
  </si>
  <si>
    <t>鳥取市湖山町西4丁目110-5</t>
  </si>
  <si>
    <t>鳥取県立東郷湖羽合臨海公園</t>
  </si>
  <si>
    <t>東伯郡湯梨浜町藤津650</t>
  </si>
  <si>
    <t>鳥取県立鳥取中央育英高等学校</t>
  </si>
  <si>
    <t>東伯郡北栄町由良宿291-1</t>
  </si>
  <si>
    <t>鳥取県立船上山少年自然の家</t>
  </si>
  <si>
    <t>岩美町役場</t>
  </si>
  <si>
    <t>岩美町中央公民館</t>
  </si>
  <si>
    <t>西伯郡大山町妻木1115-4</t>
  </si>
  <si>
    <t>鳥取市民体育館</t>
  </si>
  <si>
    <t>鳥取市文化センター　第１駐車場</t>
  </si>
  <si>
    <t>鳥取市文化センター　第２駐車場</t>
  </si>
  <si>
    <t>株式会社山陰合同銀行　鳥取営業部</t>
  </si>
  <si>
    <t>株式会社山陰合同銀行　鳥取西支店</t>
  </si>
  <si>
    <t>株式会社山陰合同銀行　千代水支店</t>
  </si>
  <si>
    <t>株式会社山陰合同銀行　浜村支店</t>
  </si>
  <si>
    <t>株式会社山陰合同銀行　青谷支店</t>
  </si>
  <si>
    <t>株式会社山陰合同銀行　国府出張所</t>
  </si>
  <si>
    <t>株式会社山陰合同銀行　羽合支店</t>
  </si>
  <si>
    <t>株式会社山陰合同銀行　北条出張所</t>
  </si>
  <si>
    <t>株式会社山陰合同銀行　西伯支店</t>
  </si>
  <si>
    <t>鳥取市国府人権福祉センター</t>
  </si>
  <si>
    <t>青山剛昌ふるさと館</t>
  </si>
  <si>
    <t>東伯郡北栄町由良宿1414</t>
  </si>
  <si>
    <t>ファミリーマート鳥取国府店</t>
  </si>
  <si>
    <t>鳥取市国府町分上1-102</t>
  </si>
  <si>
    <t>ファミリーマート鳥取丸山店</t>
  </si>
  <si>
    <t>鳥取市丸山町305-1</t>
  </si>
  <si>
    <t>ファミリーマート鳥取浜村店</t>
  </si>
  <si>
    <t>鳥取市気高町浜村西浜783</t>
  </si>
  <si>
    <t>ファミリーマート鳥取数津店</t>
  </si>
  <si>
    <t>鳥取市数津71-3</t>
  </si>
  <si>
    <t>ファミリーマート鳥取湖山西店</t>
  </si>
  <si>
    <t>鳥取市湖山町西1-736</t>
  </si>
  <si>
    <t>ファミリーマート鳥取上味野店</t>
  </si>
  <si>
    <t>鳥取市上味野56-1</t>
  </si>
  <si>
    <t>ファミリーマート鳥取湖山東店</t>
  </si>
  <si>
    <t>鳥取市湖山町東4-103</t>
  </si>
  <si>
    <t>ファミリーマート鳥取杉崎店</t>
  </si>
  <si>
    <t>鳥取市杉崎472-1</t>
  </si>
  <si>
    <t>ファミリーマート吉成一丁目店</t>
  </si>
  <si>
    <t>鳥取市吉成1丁目7-60</t>
  </si>
  <si>
    <t>ファミリーマート鳥取緑ヶ丘店</t>
  </si>
  <si>
    <t>鳥取市緑ヶ丘二丁目60番</t>
  </si>
  <si>
    <t>鳥取商栄町202-2</t>
  </si>
  <si>
    <t>ファミリーマート鳥取商栄町店</t>
  </si>
  <si>
    <t>ファミリーマート鳥取駅南店</t>
  </si>
  <si>
    <t>鳥取市富安2丁目159　久本ビル1F</t>
  </si>
  <si>
    <t>ファミリーマート鳥取千代水店</t>
  </si>
  <si>
    <t>鳥取市千代水4-67</t>
  </si>
  <si>
    <t>ファミリーマート鳥取伏野店</t>
  </si>
  <si>
    <t>鳥取市伏野字溝河2491番3</t>
  </si>
  <si>
    <t>ファミリーマート鳥取本町店</t>
  </si>
  <si>
    <t>鳥取市本町二丁目211番</t>
  </si>
  <si>
    <t>ファミリーマート鳥取鉄工センター店</t>
  </si>
  <si>
    <t>ファミリーマート鳥取大榎町店</t>
  </si>
  <si>
    <t>鳥取市大榎町13番地</t>
  </si>
  <si>
    <t>ファミリーマート鳥取南吉方店</t>
  </si>
  <si>
    <t>鳥取市南吉方三丁目505番1</t>
  </si>
  <si>
    <t>ファミリーマート鳥取覚寺店</t>
  </si>
  <si>
    <t>鳥取市覚寺51番地1</t>
  </si>
  <si>
    <t>ファミリーマート鳥取立川町店</t>
  </si>
  <si>
    <t>鳥取市立川町三丁目404番地</t>
  </si>
  <si>
    <t>ファミリーマート郡家下坂店</t>
  </si>
  <si>
    <t>八頭郡八頭町下坂494-1</t>
  </si>
  <si>
    <t>ファミリーマート郡家宮谷店</t>
  </si>
  <si>
    <t>八頭郡八頭町宮谷234-2</t>
  </si>
  <si>
    <t>ファミリーマート米子河﨑店</t>
  </si>
  <si>
    <t>米子市河﨑62-1</t>
  </si>
  <si>
    <t>ファミリーマート米子福市店</t>
  </si>
  <si>
    <t>米子市福市178</t>
  </si>
  <si>
    <t>ファミリーマート米子大篠津店</t>
  </si>
  <si>
    <t>米子市大篠津町690-15</t>
  </si>
  <si>
    <t>ファミリーマート米子昭和町店</t>
  </si>
  <si>
    <t>米子市昭和町85-5</t>
  </si>
  <si>
    <t>ファミリーマート米子東福原店</t>
  </si>
  <si>
    <t>米子市東福原6-745-2</t>
  </si>
  <si>
    <t>ファミリーマート米子皆生温泉店</t>
  </si>
  <si>
    <t>米子市皆生新田1-41</t>
  </si>
  <si>
    <t>ファミリーマート米子麹町店</t>
  </si>
  <si>
    <t>米子市糀町1-163-1</t>
  </si>
  <si>
    <t>ファミリーマート米子新開店</t>
  </si>
  <si>
    <t>米子市新開7丁目21番25号</t>
  </si>
  <si>
    <t>ファミリーマート米子大崎店</t>
  </si>
  <si>
    <t>米子市大崎326-1</t>
  </si>
  <si>
    <t>ファミリーマート米子長砂店</t>
  </si>
  <si>
    <t>米子市長砂町70番1</t>
  </si>
  <si>
    <t>ファミリーマート米子奥谷店</t>
  </si>
  <si>
    <t>米子市奥谷1129-1</t>
  </si>
  <si>
    <t>ファミリーマート米子弓ヶ浜店</t>
  </si>
  <si>
    <t>米子市夜見町2578番地2</t>
  </si>
  <si>
    <t>ファミリーマート米子旗ヶ崎店</t>
  </si>
  <si>
    <t>米子市旗ヶ崎三丁目450番1</t>
  </si>
  <si>
    <t>ファミリーマート皆生四丁目店</t>
  </si>
  <si>
    <t>米子市皆生四丁目11番8号</t>
  </si>
  <si>
    <t>ファミリーマート新開三丁目店</t>
  </si>
  <si>
    <t>米子市新開三丁目2番8号</t>
  </si>
  <si>
    <t>ファミリーマート米子卸団地店</t>
  </si>
  <si>
    <t>米子市両三柳2360番地4</t>
  </si>
  <si>
    <t>ファミリーマート境港上道店</t>
  </si>
  <si>
    <t>境港市上道町3806</t>
  </si>
  <si>
    <t>ファミリーマート境港外江町店</t>
  </si>
  <si>
    <t>境港市外江町廻沢2243-1</t>
  </si>
  <si>
    <t>ハートフル駐車場協力施設一覧(市町村別)</t>
  </si>
  <si>
    <t>鳥取市東町二丁目302番地</t>
  </si>
  <si>
    <t>倉吉市駄経寺町二丁目15番地</t>
  </si>
  <si>
    <t>米子市旗ヶ崎二丁目10番12号</t>
  </si>
  <si>
    <t>倉吉市立小鴨小学校</t>
  </si>
  <si>
    <t>倉吉市中河原775-1</t>
  </si>
  <si>
    <t>真誠会セントラルクリニック</t>
  </si>
  <si>
    <t>鳥取第２地方合同庁舎</t>
  </si>
  <si>
    <t>鳥取地方法務局米子支局</t>
  </si>
  <si>
    <t>ローソン倉吉広瀬店</t>
  </si>
  <si>
    <t>ローソン倉吉中河原店</t>
  </si>
  <si>
    <t>ローソン倉吉厚生病院口店</t>
  </si>
  <si>
    <t>ローソン倉吉産高前店</t>
  </si>
  <si>
    <t>ローソン倉吉郵便局前店</t>
  </si>
  <si>
    <t>ローソン倉吉秋喜店</t>
  </si>
  <si>
    <t>ローソン倉吉下古川店</t>
  </si>
  <si>
    <t>鳥取市湖山町北2-110</t>
  </si>
  <si>
    <t>鳥取市賀露町西1-3020-1</t>
  </si>
  <si>
    <t>鳥取市的場2-85</t>
  </si>
  <si>
    <t>鳥取市秋里752-1</t>
  </si>
  <si>
    <t>鳥取市伏野字中ノ茶屋裏1774-13</t>
  </si>
  <si>
    <t>鳥取市海蔵寺字赤坂55-7</t>
  </si>
  <si>
    <t>鳥取市立川町5-233-20</t>
  </si>
  <si>
    <t>鳥取市正蓮寺字法花寺51-1</t>
  </si>
  <si>
    <t>鳥取市東大路字長峰240-1</t>
  </si>
  <si>
    <t>鳥取市湖山町東5-103</t>
  </si>
  <si>
    <t>鳥取市富安2-92-3</t>
  </si>
  <si>
    <t>鳥取市天神町34-1</t>
  </si>
  <si>
    <t>鳥取市千代水3-148</t>
  </si>
  <si>
    <t>鳥取市松原字東前田54-1</t>
  </si>
  <si>
    <t>鳥取市新字上沢111-2</t>
  </si>
  <si>
    <t>鳥取市田園町3-157-2</t>
  </si>
  <si>
    <t>鳥取市菖蒲字西海士518-2</t>
  </si>
  <si>
    <t>鳥取市湖山町西1-317</t>
  </si>
  <si>
    <t>鳥取市国府町新通り3-338</t>
  </si>
  <si>
    <t>鳥取市白兎693番55</t>
  </si>
  <si>
    <t>鳥取市鹿野町今市1339</t>
  </si>
  <si>
    <t>鳥取市国府町奥谷3-310</t>
  </si>
  <si>
    <t>鳥取市河原町河原字中河原54-11</t>
  </si>
  <si>
    <t>ローソン鳥取大前店</t>
  </si>
  <si>
    <t>ローソン鳥取賀露店</t>
  </si>
  <si>
    <t>ローソン鳥取的場店</t>
  </si>
  <si>
    <t>ローソン鳥取秋里店</t>
  </si>
  <si>
    <t>ローソン美萩野団地入口店</t>
  </si>
  <si>
    <t>ローソン鳥取若葉台入口店</t>
  </si>
  <si>
    <t>ローソン鳥取立川町店</t>
  </si>
  <si>
    <t>ローソン鳥取正蓮寺店</t>
  </si>
  <si>
    <t>ローソン鳥取津ノ井店</t>
  </si>
  <si>
    <t>ローソン鳥取湖山東店</t>
  </si>
  <si>
    <t>ローソン鳥取富安店</t>
  </si>
  <si>
    <t>ローソン鳥取天神町店</t>
  </si>
  <si>
    <t>ローソン鳥取千代水店</t>
  </si>
  <si>
    <t>ローソン吉岡温泉口店</t>
  </si>
  <si>
    <t>ローソン鳥取雲山店</t>
  </si>
  <si>
    <t>ローソン鳥取田園町店</t>
  </si>
  <si>
    <t>ローソン鳥取インター店</t>
  </si>
  <si>
    <t>ローソン鳥取湖山西店</t>
  </si>
  <si>
    <t>ローソン岩美国府町店</t>
  </si>
  <si>
    <t>ローソン白兎海岸店</t>
  </si>
  <si>
    <t>ローソン気高鹿野町店</t>
  </si>
  <si>
    <t>ローソン国府宮ノ下店</t>
  </si>
  <si>
    <t>ローソン鳥取河原町店</t>
  </si>
  <si>
    <t>ローソン岩美町店</t>
  </si>
  <si>
    <t>岩美郡岩美町大字浦富字穴ノ前630</t>
  </si>
  <si>
    <t>倉吉市広瀬町1733-1</t>
  </si>
  <si>
    <t>倉吉市中河原字上林399-1</t>
  </si>
  <si>
    <t>倉吉市東巌城町173-1</t>
  </si>
  <si>
    <t>倉吉市上井字新土手369-1</t>
  </si>
  <si>
    <t>倉吉市昭和町2-263</t>
  </si>
  <si>
    <t>倉吉市秋喜字四反長312-1</t>
  </si>
  <si>
    <t>倉吉市下古川字八反縄手205-1</t>
  </si>
  <si>
    <t>ローソン鳥取ハワイ店</t>
  </si>
  <si>
    <t>ローソン湯梨浜長和田店</t>
  </si>
  <si>
    <t>ローソン琴浦浦安店</t>
  </si>
  <si>
    <t>ローソン北栄町北尾店</t>
  </si>
  <si>
    <t>ローソン琴浦丸尾店</t>
  </si>
  <si>
    <t>ローソン三朝温泉店</t>
  </si>
  <si>
    <t>東伯郡琴浦町下伊勢528-1</t>
  </si>
  <si>
    <t>東伯郡北栄町北尾字弐ノ坪90-1</t>
  </si>
  <si>
    <t>東伯郡琴浦町大字丸尾字女給105-1</t>
  </si>
  <si>
    <t>東伯郡三朝町大字大瀬字上河原498-1</t>
  </si>
  <si>
    <t>ローソン米子西福原店</t>
  </si>
  <si>
    <t>ローソン米子角盤町店</t>
  </si>
  <si>
    <t>ローソン西伯淀江店</t>
  </si>
  <si>
    <t>ローソン米子皆生温泉店</t>
  </si>
  <si>
    <t>ローソン米子皆生三丁目店</t>
  </si>
  <si>
    <t>ローソン米子三本松口店</t>
  </si>
  <si>
    <t>ローソン米子和田店</t>
  </si>
  <si>
    <t>ローソン米子自衛隊通店</t>
  </si>
  <si>
    <t>ローソン米子彦名店</t>
  </si>
  <si>
    <t>ローソン米子米原入口店</t>
  </si>
  <si>
    <t>ローソン米子福市店</t>
  </si>
  <si>
    <t>ローソン米子両三柳西店</t>
  </si>
  <si>
    <t>ローソン米子両三柳中央店</t>
  </si>
  <si>
    <t>ローソン米子上後藤店</t>
  </si>
  <si>
    <t>ローソン米子西福原七丁目店</t>
  </si>
  <si>
    <t>ローソン米子新開店</t>
  </si>
  <si>
    <t>ローソン米子河崎店</t>
  </si>
  <si>
    <t>ローソン米子二本木店</t>
  </si>
  <si>
    <t>ローソン米子錦町店</t>
  </si>
  <si>
    <t>ローソン米子祇園町店</t>
  </si>
  <si>
    <t>ローソン米子義方小前店</t>
  </si>
  <si>
    <t>ローソン米子米原東店</t>
  </si>
  <si>
    <t>ローソン米子西福原六丁目店</t>
  </si>
  <si>
    <t>ローソン米子加茂町店</t>
  </si>
  <si>
    <t>ローソン米子警察署通り店</t>
  </si>
  <si>
    <t>ローソン米子大谷町店</t>
  </si>
  <si>
    <t>ローソン米子河岡店</t>
  </si>
  <si>
    <t>米子市西福原27-3</t>
  </si>
  <si>
    <t>米子市角盤町3-161</t>
  </si>
  <si>
    <t>米子市淀江町今津143-1</t>
  </si>
  <si>
    <t>米子市皆生温泉4-3-1</t>
  </si>
  <si>
    <t>米子市皆生3-2728</t>
  </si>
  <si>
    <t>米子市両三柳字大沢16-268-2</t>
  </si>
  <si>
    <t>米子市和田町字塚灘1738</t>
  </si>
  <si>
    <t>米子市両三柳字大沢十八560</t>
  </si>
  <si>
    <t>米子市彦名町字藪中下一4207-1</t>
  </si>
  <si>
    <t>米子市米原4-5-64</t>
  </si>
  <si>
    <t>米子市福市字長畑861-64</t>
  </si>
  <si>
    <t>米子市両三柳字孫六通3352-3</t>
  </si>
  <si>
    <t>米子市両三柳字大沢十四50-2</t>
  </si>
  <si>
    <t>米子市上後藤7-309-2</t>
  </si>
  <si>
    <t>米子市西福原7-1101-1</t>
  </si>
  <si>
    <t>米子市新開3-10-5</t>
  </si>
  <si>
    <t>米子市河崎字長谷川東1612</t>
  </si>
  <si>
    <t>米子市二本木字浜田1126-1</t>
  </si>
  <si>
    <t>米子市錦町3-2-1</t>
  </si>
  <si>
    <t>米子市祇園町2-234</t>
  </si>
  <si>
    <t>米子市角盤町4-162-1</t>
  </si>
  <si>
    <t>米子市米原7-674</t>
  </si>
  <si>
    <t>米子市西福原6丁目3-37</t>
  </si>
  <si>
    <t>米子市加茂町2-141</t>
  </si>
  <si>
    <t>米子市上福原921-3</t>
  </si>
  <si>
    <t>米子市大谷町76-5</t>
  </si>
  <si>
    <t>米子市河岡168番地</t>
  </si>
  <si>
    <t>ローソン境港三軒屋店</t>
  </si>
  <si>
    <t>ローソン境港市渡町店</t>
  </si>
  <si>
    <t>ローソン境港浜ノ町店</t>
  </si>
  <si>
    <t>ローソン境港市役所前店</t>
  </si>
  <si>
    <t>ローソン境港外江店</t>
  </si>
  <si>
    <t>境港市三軒屋町字島屋西2489-1</t>
  </si>
  <si>
    <t>境港市渡町字中小堀1903-1</t>
  </si>
  <si>
    <t>境港市浜ノ町103</t>
  </si>
  <si>
    <t>境港市上道町3286</t>
  </si>
  <si>
    <t>境港市外江町2414-1</t>
  </si>
  <si>
    <t>ローソン伯耆大殿店</t>
  </si>
  <si>
    <t>ローソン大山町田中店</t>
  </si>
  <si>
    <t>ローソン西伯法勝寺店</t>
  </si>
  <si>
    <t>ローソン西伯名和店</t>
  </si>
  <si>
    <t>ローソン伯耆溝口店</t>
  </si>
  <si>
    <t>ローソン南部会見店</t>
  </si>
  <si>
    <t>西伯郡伯耆町大殿字樋口1089-3</t>
  </si>
  <si>
    <t>西伯郡大山町田中字一本松163-3</t>
  </si>
  <si>
    <t>西伯郡南部町法勝寺字才ノ木230-2</t>
  </si>
  <si>
    <t>西伯郡大山町富長721-3</t>
  </si>
  <si>
    <t>西伯郡伯耆町字沢尻63-1</t>
  </si>
  <si>
    <t>西伯郡南部町天万字一本木307-1</t>
  </si>
  <si>
    <t>日野郡江府町大字小江尾字流田下モ14-1</t>
  </si>
  <si>
    <t>ローソン江府町店</t>
  </si>
  <si>
    <t>ローソン関金温泉店</t>
  </si>
  <si>
    <t>米子市東福原1-1-1</t>
  </si>
  <si>
    <t>音田歯科医院</t>
  </si>
  <si>
    <t>東伯郡湯梨浜町旭77-2</t>
  </si>
  <si>
    <t>たけ歯科医院</t>
  </si>
  <si>
    <t>倉吉市駄経寺町2-40-2</t>
  </si>
  <si>
    <t>米子市上後藤2-3-3</t>
  </si>
  <si>
    <t>大誠こども園</t>
  </si>
  <si>
    <t>魚谷眼科医院</t>
  </si>
  <si>
    <t>ファミリーマート境港夕日ヶ丘店</t>
  </si>
  <si>
    <t>境港市夕日ヶ丘二丁目3-1</t>
  </si>
  <si>
    <t>米子市両三柳3904-1</t>
  </si>
  <si>
    <t>カントリーキッチンアウル</t>
  </si>
  <si>
    <t>鳥取市江津370-1</t>
  </si>
  <si>
    <t>梶原簡易郵便局</t>
  </si>
  <si>
    <t>西伯郡大山町加茂12-1</t>
  </si>
  <si>
    <t>鹿野町老人センター「しかの和泉荘」</t>
  </si>
  <si>
    <t>鳥取市鹿野町今市651-1</t>
  </si>
  <si>
    <t>鳥取市立東中学校</t>
  </si>
  <si>
    <t>鳥取市立川町6丁目164番地</t>
  </si>
  <si>
    <t>ファミリーマート智頭町店</t>
  </si>
  <si>
    <t>ファミリーマート皆生温泉入口店</t>
  </si>
  <si>
    <t>米子市皆生温泉二丁目1941</t>
  </si>
  <si>
    <t>八頭郡智頭町智頭21番地6</t>
  </si>
  <si>
    <t>琴浦町社会福祉センター</t>
  </si>
  <si>
    <t>琴浦町老人福祉センター</t>
  </si>
  <si>
    <t>鳥取市気高町総合支所</t>
  </si>
  <si>
    <t>鳥取市気高町浜村282番地1</t>
  </si>
  <si>
    <t>鳥取砂丘会館</t>
  </si>
  <si>
    <t>鳥取市福部町湯山2164</t>
  </si>
  <si>
    <t>東伯郡北栄町由良宿1460-87</t>
  </si>
  <si>
    <t>鳥取県赤十字血液センター</t>
  </si>
  <si>
    <t>ファミリーマート倉吉駅前通り店</t>
  </si>
  <si>
    <t>ファミリーマート倉吉清谷店</t>
  </si>
  <si>
    <t>倉吉市関金町関金宿字日笠236-8</t>
  </si>
  <si>
    <t>倉吉市山根620番1</t>
  </si>
  <si>
    <t>倉吉市清谷2丁目47番地</t>
  </si>
  <si>
    <t>境港市誠道町2083</t>
  </si>
  <si>
    <t>境港市上道町2053-1</t>
  </si>
  <si>
    <t>境港市上道町2053-6</t>
  </si>
  <si>
    <t>境港市上道町2087-2</t>
  </si>
  <si>
    <t>境港市渡町1422</t>
  </si>
  <si>
    <t>境港市高松町892-3</t>
  </si>
  <si>
    <t>神鳥眼科医院</t>
  </si>
  <si>
    <t>鳥取市行徳一丁目232番地2</t>
  </si>
  <si>
    <t>鳥取市湖山町東一丁目264番地1</t>
  </si>
  <si>
    <t>ファミリーマート鳥取行徳店</t>
  </si>
  <si>
    <t>ファミリーマート鳥取湖山店</t>
  </si>
  <si>
    <t>米子市淀江町佐陀717番地</t>
  </si>
  <si>
    <t>米子市二本木712番地</t>
  </si>
  <si>
    <t>ファミリーマート米子淀江店</t>
  </si>
  <si>
    <t>ファミリーマート米子二本木店</t>
  </si>
  <si>
    <t>北条農村環境改善センター</t>
  </si>
  <si>
    <t>大栄健康増進センター</t>
  </si>
  <si>
    <t>レークサイド大栄</t>
  </si>
  <si>
    <t>北条こども園</t>
  </si>
  <si>
    <t>由良こども園</t>
  </si>
  <si>
    <t>大谷保育所</t>
  </si>
  <si>
    <t>Coda（コーダ）</t>
  </si>
  <si>
    <t>高齢者総合福祉施設　さかい幸朋苑</t>
  </si>
  <si>
    <t>介護老人福祉施設　新さかい幸朋苑</t>
  </si>
  <si>
    <t>介護老人福祉施設　みなと幸朋苑</t>
  </si>
  <si>
    <t>大山青年の家</t>
  </si>
  <si>
    <t xml:space="preserve">西伯郡大山町赤松明間原312 </t>
  </si>
  <si>
    <t>倉吉市上井町一丁目9-2</t>
  </si>
  <si>
    <t>米子市石井1238</t>
  </si>
  <si>
    <t>なんぶ幸朋苑</t>
  </si>
  <si>
    <t>ファミリーマート倉吉宮川店</t>
  </si>
  <si>
    <t>倉吉市宮川町二丁目45番地</t>
  </si>
  <si>
    <t>F＆Y境港</t>
  </si>
  <si>
    <t>境港市中野町1929-1</t>
  </si>
  <si>
    <t>境港市米川町44番地</t>
  </si>
  <si>
    <t>米子市淀江町小波1072-1</t>
  </si>
  <si>
    <t>米子市河崎字大水落沖3297-1</t>
  </si>
  <si>
    <t>米子市尾高字京田ノ二2779番1</t>
  </si>
  <si>
    <t>境港市明治町193番、194番</t>
  </si>
  <si>
    <t>西伯郡大山町富長745-2</t>
  </si>
  <si>
    <t>西伯郡伯耆町溝口334-1</t>
  </si>
  <si>
    <t>東伯郡北栄町江北792番</t>
  </si>
  <si>
    <t>東伯郡湯梨浜町久留26-1</t>
  </si>
  <si>
    <t>倉吉市生田485</t>
  </si>
  <si>
    <t>倉吉市八屋223-1</t>
  </si>
  <si>
    <t>八頭郡八頭町西御門字山崎63-1</t>
  </si>
  <si>
    <t>鳥取市河原町布袋55</t>
  </si>
  <si>
    <t>鳥取市用瀬町鷹狩856-1</t>
  </si>
  <si>
    <t>鳥取市野寺138-7</t>
  </si>
  <si>
    <t>鳥取市津ノ井304-2</t>
  </si>
  <si>
    <t>八頭郡八頭町郡家100</t>
  </si>
  <si>
    <t>東伯郡湯梨浜町田後222番地1</t>
  </si>
  <si>
    <t>倉吉市小田458</t>
  </si>
  <si>
    <t>東伯郡東伯郡北栄町土下123-1</t>
  </si>
  <si>
    <t>東伯郡湯梨浜町野花443-1</t>
  </si>
  <si>
    <t>東伯郡琴浦町浦安123-1</t>
  </si>
  <si>
    <t>東伯郡琴浦町赤碕1113-1</t>
  </si>
  <si>
    <t>東伯郡湯梨浜町大字久見184-1</t>
  </si>
  <si>
    <t>東伯郡湯梨浜町大字久見412-1</t>
  </si>
  <si>
    <t>東伯郡湯梨浜町大字長和田506</t>
  </si>
  <si>
    <t>東伯郡湯梨浜町大字方地1208</t>
  </si>
  <si>
    <t>東伯郡湯梨浜町はわい長瀬1950-48</t>
  </si>
  <si>
    <t>東伯郡湯梨浜町大字龍島497</t>
  </si>
  <si>
    <t>東伯郡湯梨浜町大字泊1204-1</t>
  </si>
  <si>
    <t>東伯郡湯梨浜町大字龍島505</t>
  </si>
  <si>
    <t>東伯郡湯梨浜町はわい長瀬584</t>
  </si>
  <si>
    <t>東伯郡湯梨浜町大字松崎619</t>
  </si>
  <si>
    <t>岩美郡岩美町浦富675-1</t>
  </si>
  <si>
    <t>岩美郡岩美町浦富3296</t>
  </si>
  <si>
    <t>東伯郡湯梨浜町大字泊1085番地1</t>
  </si>
  <si>
    <t>東伯郡湯梨浜町大字久留19-1</t>
  </si>
  <si>
    <t>東伯郡湯梨浜町大字龍島500</t>
  </si>
  <si>
    <t>東伯郡北栄町土下112</t>
  </si>
  <si>
    <t>東伯郡北栄町田井7-1</t>
  </si>
  <si>
    <t>東伯郡北栄町瀬戸22-1</t>
  </si>
  <si>
    <t>東伯郡湯梨浜町大字田後340-1</t>
  </si>
  <si>
    <t>東伯郡湯梨浜町大字長和田字井尻1487-1</t>
  </si>
  <si>
    <t>東伯郡湯梨浜町大字旭132番地</t>
  </si>
  <si>
    <t>東伯郡湯梨浜町大字引地560-7</t>
  </si>
  <si>
    <t>東伯郡北栄町由良宿1458-10</t>
  </si>
  <si>
    <t>東伯郡北栄町西高尾1677</t>
  </si>
  <si>
    <t>東伯郡湯梨浜町はわい長瀬535番地</t>
  </si>
  <si>
    <t>東伯郡湯梨浜町大字小鹿谷820番地</t>
  </si>
  <si>
    <t>東伯郡北栄町由良宿213</t>
  </si>
  <si>
    <t>東伯郡湯梨浜町大字川上136-1</t>
  </si>
  <si>
    <t>東伯郡湯梨浜町大字南谷572</t>
  </si>
  <si>
    <t>東伯郡湯梨浜町大字田後781-2</t>
  </si>
  <si>
    <t>東伯郡湯梨浜町大字中興寺192-1</t>
  </si>
  <si>
    <t>東伯郡湯梨浜町はわい長瀬544</t>
  </si>
  <si>
    <t>東伯郡湯梨浜町光吉107-1</t>
  </si>
  <si>
    <t>東伯郡琴浦町田越550</t>
  </si>
  <si>
    <t>東伯郡北栄町瀬戸38-1</t>
  </si>
  <si>
    <t>東伯郡北栄町国坂680</t>
  </si>
  <si>
    <t>東伯郡北栄町由良宿1802-1</t>
  </si>
  <si>
    <t>東伯郡北栄町大谷2112-175</t>
  </si>
  <si>
    <t>鳥取県済生会境港総合病院</t>
  </si>
  <si>
    <t>ポプラ境港明治町店</t>
  </si>
  <si>
    <t>ポプラ名和富長店</t>
  </si>
  <si>
    <t>ポプラ八頭河原店　</t>
  </si>
  <si>
    <t>ポプラ八頭用瀬店　</t>
  </si>
  <si>
    <t>ポプラ鳥取野寺店　</t>
  </si>
  <si>
    <t>ポプラ鳥取南栄町店　</t>
  </si>
  <si>
    <t>ポプラ八頭西御門店　</t>
  </si>
  <si>
    <t>ポプラ生田店　</t>
  </si>
  <si>
    <t>ポプラ倉吉米田店　</t>
  </si>
  <si>
    <t>ポプラ倉吉八屋店　</t>
  </si>
  <si>
    <t>ポプラ東伯中北条店　</t>
  </si>
  <si>
    <t>ポプラはわい中央店　</t>
  </si>
  <si>
    <t>ポプラ淀江小波店　</t>
  </si>
  <si>
    <t>ポプラ米子西河崎店　</t>
  </si>
  <si>
    <t>ポプラ米子大高店　</t>
  </si>
  <si>
    <t>ポプラ日野溝口店　</t>
  </si>
  <si>
    <t>ファミリーマートはわい長瀬店</t>
  </si>
  <si>
    <t>東伯郡湯梨浜町はわい長瀬761番地10</t>
  </si>
  <si>
    <t>ファミリーマート鳥取古海店</t>
  </si>
  <si>
    <t>鳥取市古海661番5</t>
  </si>
  <si>
    <t>ファミリーマート湖山西三丁目店</t>
  </si>
  <si>
    <t>鳥取市湖山町西三丁目249番2</t>
  </si>
  <si>
    <t>ファミリーマート伯耆溝口店</t>
  </si>
  <si>
    <t>西伯郡伯耆溝口153番1</t>
  </si>
  <si>
    <t>岩美郡岩美町浦富138-6</t>
  </si>
  <si>
    <t>鳥取市立千代南中学校</t>
  </si>
  <si>
    <t>鳥取市用瀬町別府65</t>
  </si>
  <si>
    <t>鳥取若葉台郵便局</t>
  </si>
  <si>
    <t>鳥取市若葉台南1丁目13番地</t>
  </si>
  <si>
    <t>郡家郵便局</t>
  </si>
  <si>
    <t>八頭郡八頭町郡家592-18</t>
  </si>
  <si>
    <t>Hair make BiDaN</t>
  </si>
  <si>
    <t>東伯郡琴浦町八橋1495</t>
  </si>
  <si>
    <t>鳥取市天神町30-5</t>
  </si>
  <si>
    <t>米子市富益町4684</t>
  </si>
  <si>
    <t>たちかわ耳鼻咽喉科</t>
  </si>
  <si>
    <t>境港市湊町156番地</t>
  </si>
  <si>
    <t>東部医師会館</t>
  </si>
  <si>
    <t>鳥取市富安1丁目58-1</t>
  </si>
  <si>
    <t>東部医師会急患診療所</t>
  </si>
  <si>
    <t>鳥取市富安1丁目75</t>
  </si>
  <si>
    <t>鳥取市用瀬町別府357番地16</t>
  </si>
  <si>
    <t>米子市西福原4-8-41</t>
  </si>
  <si>
    <t>東伯郡北栄町西園866</t>
  </si>
  <si>
    <t>倉吉市昭和町1-61</t>
  </si>
  <si>
    <t>成実ひふ科内科クリニック</t>
  </si>
  <si>
    <t>米子市石井699-1</t>
  </si>
  <si>
    <t>新いなば幸朋苑</t>
  </si>
  <si>
    <t>鳥取市浜坂222-1</t>
  </si>
  <si>
    <t>鳥取市浜坂229-1</t>
  </si>
  <si>
    <t>養護老人ホーム　シルバー倉吉</t>
  </si>
  <si>
    <t>よなご大平園</t>
  </si>
  <si>
    <t>米子市二本木1690</t>
  </si>
  <si>
    <t>すずかけ</t>
  </si>
  <si>
    <t>鳥取市鹿野町今市1550</t>
  </si>
  <si>
    <t>鳥取市立川町5丁目312-1</t>
  </si>
  <si>
    <t>倉吉市福庭町2丁目145</t>
  </si>
  <si>
    <t>境港市渡町2711番地</t>
  </si>
  <si>
    <t>さんぱつ　かみのけ座</t>
  </si>
  <si>
    <t>鳥取市岩倉462-18</t>
  </si>
  <si>
    <t>山陰スバル株式会社　鳥取店</t>
  </si>
  <si>
    <t>鳥取市千代水1-165</t>
  </si>
  <si>
    <t>倉吉福庭郵便局</t>
  </si>
  <si>
    <t>倉吉市福庭町1丁目46</t>
  </si>
  <si>
    <t>アーニスト歯科クリニック</t>
  </si>
  <si>
    <t>米子市旗ヶ崎6-19-37</t>
  </si>
  <si>
    <t>鳥取市三津876番地</t>
  </si>
  <si>
    <t>日野郡江府町武庫1198-1</t>
  </si>
  <si>
    <t>メモワール・イナバ</t>
  </si>
  <si>
    <t>鳥取市服部15-3</t>
  </si>
  <si>
    <t>米子市義方町4-1</t>
  </si>
  <si>
    <t>松崎郵便局</t>
  </si>
  <si>
    <t>東伯郡湯梨浜町龍島498-3</t>
  </si>
  <si>
    <t>たなか内科クリニック</t>
  </si>
  <si>
    <t>米子市浦津222-17</t>
  </si>
  <si>
    <t>障害者福祉サービス事業所　はーとぴあ創造</t>
  </si>
  <si>
    <t>倉吉市八屋301-1</t>
  </si>
  <si>
    <t>しらいし内科クリニック</t>
  </si>
  <si>
    <t>西伯郡日吉津村富吉113</t>
  </si>
  <si>
    <t>鳥取市湖山町西2丁目237-2</t>
  </si>
  <si>
    <t>グループホーム　いくのさん家</t>
  </si>
  <si>
    <t>西伯郡大山町押平747-1</t>
  </si>
  <si>
    <t>西伯郡伯耆町大原1013-11</t>
  </si>
  <si>
    <t>岩美郡岩美町宇治1034</t>
  </si>
  <si>
    <t>岩井あすなろ</t>
  </si>
  <si>
    <t>美容室レーブ・アバンセ</t>
  </si>
  <si>
    <t>美容室レーブ・セカンド店</t>
  </si>
  <si>
    <t>鳥取湖南デイサービスセンター</t>
  </si>
  <si>
    <t>むきばんだ史跡公園</t>
  </si>
  <si>
    <t>ファミリーマート鳥取吉成店</t>
  </si>
  <si>
    <t>鳥取市吉成215番地5</t>
  </si>
  <si>
    <t>八東地域福祉センター</t>
  </si>
  <si>
    <t>八頭郡八頭町東593-1</t>
  </si>
  <si>
    <t>鳥取市立川町6丁目176　　　　</t>
  </si>
  <si>
    <t xml:space="preserve">倉吉スポーツセンター
</t>
  </si>
  <si>
    <t>倉吉市営武道館</t>
  </si>
  <si>
    <t>倉吉市葵町591番地1</t>
  </si>
  <si>
    <t>倉吉市葵町593番地</t>
  </si>
  <si>
    <t>倉吉市営関金屋根付多目的広場</t>
  </si>
  <si>
    <t>倉吉市関金町関金宿1734-1</t>
  </si>
  <si>
    <t>民間施設</t>
  </si>
  <si>
    <t xml:space="preserve">区分詳細　1:県有施設　2:市町村施設
                 3:国有施設　4: 民間施設 </t>
  </si>
  <si>
    <t>区分２</t>
  </si>
  <si>
    <t xml:space="preserve">県有施設
</t>
  </si>
  <si>
    <t xml:space="preserve">国有施設
</t>
  </si>
  <si>
    <t xml:space="preserve">市町村
施設
</t>
  </si>
  <si>
    <t>山陰海岸学習館(博物館)</t>
  </si>
  <si>
    <t>医療法人　岡本小児科医院</t>
  </si>
  <si>
    <t>養和病院　仁風荘</t>
  </si>
  <si>
    <t>鳥取県八頭総合事務所</t>
  </si>
  <si>
    <t>株式会社　モータウン</t>
  </si>
  <si>
    <t>園芸試験場　本場</t>
  </si>
  <si>
    <t>東伯郡北栄町由良宿2048</t>
  </si>
  <si>
    <t>園芸試験場　生物工学研究室</t>
  </si>
  <si>
    <t>倉吉市大谷茶屋883-85</t>
  </si>
  <si>
    <t>園芸試験場　砂丘地農業研究センター</t>
  </si>
  <si>
    <t>東伯郡北栄町田井529</t>
  </si>
  <si>
    <t>園芸試験場　弓浜砂丘地分場</t>
  </si>
  <si>
    <t>境港市中海干拓地27</t>
  </si>
  <si>
    <t>園芸試験場　日南試験地</t>
  </si>
  <si>
    <t>日野郡日南町阿毘縁1203-1</t>
  </si>
  <si>
    <t>米子市両三柳1400</t>
  </si>
  <si>
    <t>社会福祉法人　こうほうえん アザレアコートこうほうえん及びレストランアザレアコート</t>
  </si>
  <si>
    <t>西伯郡日吉津村大字日吉津1584-3</t>
  </si>
  <si>
    <t>倉吉市明治町1032-6</t>
  </si>
  <si>
    <t>東伯郡北栄町由良宿804-14</t>
  </si>
  <si>
    <t>鳥取市南吉方三丁目518-1</t>
  </si>
  <si>
    <t>鳥取市賀露町4012番地</t>
  </si>
  <si>
    <t>ひがみ耳鼻いんこう科・いびき睡眠クリニック</t>
  </si>
  <si>
    <t>小林薬局</t>
  </si>
  <si>
    <t>由良郵便局</t>
  </si>
  <si>
    <t>よしざわ歯科医院</t>
  </si>
  <si>
    <t>鳥取北クリニック</t>
  </si>
  <si>
    <t>鳥取市津ノ井248-11</t>
  </si>
  <si>
    <t>鳥取市源太101-1</t>
  </si>
  <si>
    <t>米子市淀江町佐陀1400</t>
  </si>
  <si>
    <t>米子市一部555番地</t>
  </si>
  <si>
    <t>米子市旗ヶ崎2-12-10</t>
  </si>
  <si>
    <t>林整形外科</t>
  </si>
  <si>
    <t>塩田医院</t>
  </si>
  <si>
    <t>淀江調剤薬局</t>
  </si>
  <si>
    <t>介護老人福祉施設　博愛苑</t>
  </si>
  <si>
    <t>弓場医院</t>
  </si>
  <si>
    <t>鳥取市湖山町北2丁目555</t>
  </si>
  <si>
    <t>医療法人　市場医院</t>
  </si>
  <si>
    <t>道の駅大栄（お台場公園）</t>
  </si>
  <si>
    <t>倉吉市せきがね簡易宿泊施設
関金温泉　湯楽里（ゆらり）</t>
  </si>
  <si>
    <t>株式会社ホテルセントパレス倉吉</t>
  </si>
  <si>
    <t>株式会社　依山楼岩崎</t>
  </si>
  <si>
    <t>株式会社　鳥取県倉吉自動車学校</t>
  </si>
  <si>
    <t>医療法人社団　尾﨑病院</t>
  </si>
  <si>
    <t>医療法人　アスピオス　風紋館</t>
  </si>
  <si>
    <t>医療法人社団　足立守歯科</t>
  </si>
  <si>
    <t>医療法人　成南会米子南クリニック</t>
  </si>
  <si>
    <t>医療法人社団　植木歯科医院</t>
  </si>
  <si>
    <t>医療法人社団　りつ歯科医院</t>
  </si>
  <si>
    <t>医療法人　中曽産婦人科医院</t>
  </si>
  <si>
    <t>医療法人社団　赤碕診療所</t>
  </si>
  <si>
    <t>医療法人社団　もりもと（森本外科・脳神経外科医院）</t>
  </si>
  <si>
    <t>医療法人社団　房修会　久米の郷さくら診療所</t>
  </si>
  <si>
    <t>医療法人　木本歯科医院</t>
  </si>
  <si>
    <t>介護老人保健施設　まさたみの郷</t>
  </si>
  <si>
    <t>鳥取市障害者福祉センター　さわやか会館</t>
  </si>
  <si>
    <t>吉岡温泉デイサービスセンター　ふたば</t>
  </si>
  <si>
    <t>吉岡温泉いきいきサービスセンター　ふたば</t>
  </si>
  <si>
    <t>老人保健施設　ふたば</t>
  </si>
  <si>
    <t>通所リハビリテーション　ふたば</t>
  </si>
  <si>
    <t>居住介護支援事業所　ふたば</t>
  </si>
  <si>
    <t>稲葉丘いきいきデイサービス　ふたば</t>
  </si>
  <si>
    <t>グループホーム　ふたば</t>
  </si>
  <si>
    <t>奥谷いきいきでいサービス　ふたば</t>
  </si>
  <si>
    <t>介護老人保健施設　かわはら</t>
  </si>
  <si>
    <t>生活支援ハウス　いなば幸朋苑</t>
  </si>
  <si>
    <t>キリンの里　もちがせ</t>
  </si>
  <si>
    <t>介護老人保健施設　すこやか</t>
  </si>
  <si>
    <t>ケアハウス　すこやか</t>
  </si>
  <si>
    <t>特別養護老人ホーム　すこやか</t>
  </si>
  <si>
    <t>軽費老人ホーム　里久の里</t>
  </si>
  <si>
    <t>倉吉複合施設　つばき</t>
  </si>
  <si>
    <t>JA鳥取中央福祉センター　ひだまり</t>
  </si>
  <si>
    <t>保健福祉センター　つわぶき荘</t>
  </si>
  <si>
    <t>介護老人保健施設　ル・サンテリオン北条</t>
  </si>
  <si>
    <t>社会就労センター　げんき工房</t>
  </si>
  <si>
    <t>（再掲）社会就労センター　げんき工房</t>
  </si>
  <si>
    <t>グループホーム　せいどう</t>
  </si>
  <si>
    <t>デイハウス　わたり</t>
  </si>
  <si>
    <t>デイハウス　あがりみち・グループホーム　あがりみち</t>
  </si>
  <si>
    <t>保健福祉センター　なわ</t>
  </si>
  <si>
    <t>大山町福祉センター　なかやま</t>
  </si>
  <si>
    <t>大山町保健福祉センター　だいせん</t>
  </si>
  <si>
    <t>特別養護老人ホーム　ことぶき</t>
  </si>
  <si>
    <t>ケアハウス　かずき</t>
  </si>
  <si>
    <t>ケアハウス　大山のふもと</t>
  </si>
  <si>
    <t>日南町健康福祉センター　ほほえみの里</t>
  </si>
  <si>
    <t>いこいの広場　らんちゅう</t>
  </si>
  <si>
    <t>障害者生活支援センター　すてっぷ</t>
  </si>
  <si>
    <t>障害者就業・生活支援センター　しゅーと</t>
  </si>
  <si>
    <t>デイセンター　はみんぐ</t>
  </si>
  <si>
    <t>社会福祉法人　日南町社会福祉協議会</t>
  </si>
  <si>
    <t>中央公民館　大栄分館</t>
  </si>
  <si>
    <t>北栄町役場　大栄庁舎</t>
  </si>
  <si>
    <t>湯梨浜町役場　東郷支所</t>
  </si>
  <si>
    <t>北栄町役場　北条庁舎</t>
  </si>
  <si>
    <t>倉吉地方合同庁舎管理庁　鳥取地方法務局</t>
  </si>
  <si>
    <t>株式会社　ナンバ　鳥取店</t>
  </si>
  <si>
    <t>JAグリーン　千代水店</t>
  </si>
  <si>
    <t>ハートランドマミー　鳥取店</t>
  </si>
  <si>
    <t>お菓子の壽城（寿製菓株式会社）</t>
  </si>
  <si>
    <t>株式会社　ユニサン　渡店</t>
  </si>
  <si>
    <t>大山町役場　大山支所</t>
  </si>
  <si>
    <t>本の学校　今井ブックセンター</t>
  </si>
  <si>
    <t>今井書店　錦町店</t>
  </si>
  <si>
    <t>株式会社　ホープタウン</t>
  </si>
  <si>
    <t>本の学校　メディア館</t>
  </si>
  <si>
    <t>ハウジングランドいない　淀江店</t>
  </si>
  <si>
    <t>スーパーホームセンターいない　米子店</t>
  </si>
  <si>
    <t>米子市役所淀江支所</t>
  </si>
  <si>
    <t>今井書店　吉成店</t>
  </si>
  <si>
    <t>マツダ　千代水</t>
  </si>
  <si>
    <t>イオン　津ノ井店</t>
  </si>
  <si>
    <t>イオン　鳥取店</t>
  </si>
  <si>
    <t>イオン　鳥取北ショッピングセンター</t>
  </si>
  <si>
    <t>ゴダイドラッグ　鳥取店</t>
  </si>
  <si>
    <t>ミモザ　鳥取店</t>
  </si>
  <si>
    <t>ペッツパーク　鳥取店</t>
  </si>
  <si>
    <t>ハウジングランドいない　河原店</t>
  </si>
  <si>
    <t>ドラッグ171　丸山店</t>
  </si>
  <si>
    <t>エスマート　吉成店</t>
  </si>
  <si>
    <t>スーパーホームセンターいない　倉吉中央店</t>
  </si>
  <si>
    <t>株式会社　エディオンデオデオ　倉吉店</t>
  </si>
  <si>
    <t>鳥取日産自動車販売　株式会社　倉吉営業所</t>
  </si>
  <si>
    <t>東宝ストア　河北PLAZA</t>
  </si>
  <si>
    <t>シャディショップ　サンフラワー（有限会社　長生堂）</t>
  </si>
  <si>
    <t>ハウジングランドいない　羽合店</t>
  </si>
  <si>
    <t>ぱにーに　湯梨浜店</t>
  </si>
  <si>
    <t>今井書店　境港店</t>
  </si>
  <si>
    <t>大漁市場　なかうら</t>
  </si>
  <si>
    <t>スーパーホームセンターいない　境港店</t>
  </si>
  <si>
    <t>株式会社　山陰合同銀行　岩美支店</t>
  </si>
  <si>
    <t>国民宿舎　水明荘</t>
  </si>
  <si>
    <t>三朝町営国民宿舎　ブランナールみささ</t>
  </si>
  <si>
    <t>湯梨浜町立羽合小学校</t>
  </si>
  <si>
    <t>湯梨浜町立東郷小学校</t>
  </si>
  <si>
    <t>大栄町立大栄小学校</t>
  </si>
  <si>
    <t>米子市立義方小学校</t>
  </si>
  <si>
    <t>米子市立福生西小学校</t>
  </si>
  <si>
    <t>米子市立加茂小学校</t>
  </si>
  <si>
    <t>米子市立河崎小学校</t>
  </si>
  <si>
    <t>米子市立住吉小学校</t>
  </si>
  <si>
    <t>米子市立五千石小学校</t>
  </si>
  <si>
    <t>米子市立和田小学校</t>
  </si>
  <si>
    <t>米子市立箕蚊屋小学校</t>
  </si>
  <si>
    <t>米子市立伯仙小学校</t>
  </si>
  <si>
    <t>米子市立淀江小学校</t>
  </si>
  <si>
    <t>米子市立車尾小学校</t>
  </si>
  <si>
    <t>米子市立東山中学校</t>
  </si>
  <si>
    <t>米子市立福生中学校</t>
  </si>
  <si>
    <t>米子市立福米中学校</t>
  </si>
  <si>
    <t>米子市立加茂中学校</t>
  </si>
  <si>
    <t>米子市立淀江中学校</t>
  </si>
  <si>
    <t>中国労働金庫　鳥取支店</t>
  </si>
  <si>
    <t>株式会社　中国銀行　米子支店</t>
  </si>
  <si>
    <t>財団法人　鳥取県保健事業団　西部本部</t>
  </si>
  <si>
    <t>独立行政法人　国立病院機構鳥取医療センター</t>
  </si>
  <si>
    <t>多機能サポートセンター　わかばの家　河原</t>
  </si>
  <si>
    <t>多機能サポートセンター　わかばの家　勝谷</t>
  </si>
  <si>
    <t>デイサービスセンター　わかばの家　勝谷</t>
  </si>
  <si>
    <t>鳥取港海鮮市場　かろいち</t>
  </si>
  <si>
    <t>おさかなダイニング　ぎんりん亭</t>
  </si>
  <si>
    <t>公益財団法人　鳥取県保健事業団　総合保健センター</t>
  </si>
  <si>
    <t>公益財団法人　鳥取県保健事業団　健診センター</t>
  </si>
  <si>
    <t>ゴダイドラッグ　岩美店</t>
  </si>
  <si>
    <t>鳥取いなば農業協同組合　郡家支店</t>
  </si>
  <si>
    <t>ＴＳＵＴＡＹＡ　倉吉店</t>
  </si>
  <si>
    <t>ＴＳＵＴＡＹＡ　倉吉中央店</t>
  </si>
  <si>
    <t>イオン　米子駅前店</t>
  </si>
  <si>
    <t>認定こども園　あけぼの幼稚園</t>
  </si>
  <si>
    <t>大山町国民健康保険　大山診療所</t>
  </si>
  <si>
    <t>大山町国民健康保険　大山口診療所</t>
  </si>
  <si>
    <t>南部町公民館　さいはく分館</t>
  </si>
  <si>
    <t>イオン　日吉津店</t>
  </si>
  <si>
    <t>国民健康保険　智頭病院</t>
  </si>
  <si>
    <t>郡家総合福祉施設　多目的広場</t>
  </si>
  <si>
    <t>伯耆町役場　溝口分庁舎</t>
  </si>
  <si>
    <t>訪問看護ステーション　ふたば</t>
  </si>
  <si>
    <t>NPO法人　サポートイルカ</t>
  </si>
  <si>
    <t>米子市新山1番地</t>
  </si>
  <si>
    <t>焼肉韓国料理　大力家族亭</t>
  </si>
  <si>
    <t>株式会社山陰合同銀行　城北出張所</t>
  </si>
  <si>
    <t>障がい者支援センター　和おん</t>
  </si>
  <si>
    <t>介護老人保健施設　仁風荘</t>
  </si>
  <si>
    <t>日野郡日南町生山397番地1</t>
  </si>
  <si>
    <t>鳥取市的場1丁目1番地</t>
  </si>
  <si>
    <t>鳥取市富安2丁目89番地4</t>
  </si>
  <si>
    <t>鳥取市南栄町11番2</t>
  </si>
  <si>
    <t>倉吉市米田町2-62-1</t>
  </si>
  <si>
    <t>東伯郡北栄町土下112</t>
  </si>
  <si>
    <t>米子市久米町3番2号</t>
  </si>
  <si>
    <t>米子市博労町4丁目331番地</t>
  </si>
  <si>
    <t>鳥取市白兎613（道の駅/神話の里白うさぎ内）</t>
  </si>
  <si>
    <t>米子市上福原7丁目13-3</t>
  </si>
  <si>
    <t>鳥取市河原町渡一木156-1</t>
  </si>
  <si>
    <t>鳥取市鹿野町寺内137-2</t>
  </si>
  <si>
    <t>鳥取市国府町麻生373-3</t>
  </si>
  <si>
    <t>鳥取市吉成大字大曲779-1</t>
  </si>
  <si>
    <t>東伯郡琴浦町赤碕1920-74</t>
  </si>
  <si>
    <t>西伯郡大山町茶畑1077-3</t>
  </si>
  <si>
    <t>西伯郡大山町田中762-8</t>
  </si>
  <si>
    <t>倉吉市関金総合運動公園</t>
  </si>
  <si>
    <t>倉吉市関金町関金宿</t>
  </si>
  <si>
    <t>ファミリーマート境港福定町店</t>
  </si>
  <si>
    <t>境港市福定町1814-6</t>
  </si>
  <si>
    <t>鳥取市用瀬町鷹狩784番1</t>
  </si>
  <si>
    <t>ファミリーマート用瀬インター店</t>
  </si>
  <si>
    <t>ファミリーマート米子港前店</t>
  </si>
  <si>
    <t>米子市旗ヶ崎二丁目11番5</t>
  </si>
  <si>
    <t>ペアーレ中海</t>
  </si>
  <si>
    <t>米子市錦町3-77</t>
  </si>
  <si>
    <t>鳥取市南隈105-1</t>
  </si>
  <si>
    <t>スポーツデポ鳥取店</t>
  </si>
  <si>
    <t>観光施設・宿泊施設</t>
  </si>
  <si>
    <t>民間施設</t>
  </si>
  <si>
    <t>有限会社　米子ニューアーバンホテル</t>
  </si>
  <si>
    <t>米子市中町28</t>
  </si>
  <si>
    <t>東横イン鳥取駅南口</t>
  </si>
  <si>
    <t>鳥取市富安1丁目84番地</t>
  </si>
  <si>
    <t>鳥取市富安2-153-3</t>
  </si>
  <si>
    <t>学校</t>
  </si>
  <si>
    <t>県有施設</t>
  </si>
  <si>
    <t>鳥取県立倉吉総合産業高等学校</t>
  </si>
  <si>
    <t>しいたけ会館　対翠閣</t>
  </si>
  <si>
    <t>北条ふれあい会館</t>
  </si>
  <si>
    <t>大栄ふれあい会館</t>
  </si>
  <si>
    <t>大栄文化センター</t>
  </si>
  <si>
    <t>道の駅北条公園</t>
  </si>
  <si>
    <t>琴浦町立赤碕文化センター</t>
  </si>
  <si>
    <t>東伯郡琴浦町大字出上230-1</t>
  </si>
  <si>
    <t>東伯郡北栄町土下100-3</t>
  </si>
  <si>
    <t>東伯郡北栄町下種868</t>
  </si>
  <si>
    <t>東伯郡北栄町大島1046-6</t>
  </si>
  <si>
    <t>東伯郡北栄町国阪1525-92</t>
  </si>
  <si>
    <t>倉吉市小田204の5</t>
  </si>
  <si>
    <t>物品販売・飲食店</t>
  </si>
  <si>
    <t>民間施設</t>
  </si>
  <si>
    <t>ファミリーマート岩美町大谷店</t>
  </si>
  <si>
    <t>岩美郡岩美町大谷1565番地2</t>
  </si>
  <si>
    <t>ローソン鳥取江津店</t>
  </si>
  <si>
    <t>鳥取県鳥取市江津仮換地２街区１画地</t>
  </si>
  <si>
    <t>いわみ歯科クリニック</t>
  </si>
  <si>
    <t>岩美郡岩美町浦富1048-10</t>
  </si>
  <si>
    <t>鳥取市商栄町403番1</t>
  </si>
  <si>
    <t>ワークコーポとっとり</t>
  </si>
  <si>
    <t>鳥取市立浜坂地区公民館</t>
  </si>
  <si>
    <t>鳥取市浜坂4丁目11-21</t>
  </si>
  <si>
    <t>学校</t>
  </si>
  <si>
    <t>国有施設</t>
  </si>
  <si>
    <t>国立大学法人鳥取大学第１駐車場</t>
  </si>
  <si>
    <t>鳥取市湖山町南四丁目101番地</t>
  </si>
  <si>
    <t>倉吉市立上北条小学校</t>
  </si>
  <si>
    <t>倉吉市立上灘小学校</t>
  </si>
  <si>
    <t>倉吉市新田405番地１</t>
  </si>
  <si>
    <t>倉吉市上灘町136番地</t>
  </si>
  <si>
    <t>八頭町中央公民館</t>
  </si>
  <si>
    <t>八頭町郡家東地区公民館</t>
  </si>
  <si>
    <t>八頭町郡家西地区公民館</t>
  </si>
  <si>
    <t>八頭町船岡地区公民館</t>
  </si>
  <si>
    <t>八頭町安部地区公民館</t>
  </si>
  <si>
    <t>八頭町丹比地区公民館</t>
  </si>
  <si>
    <t>八頭町宮谷80</t>
  </si>
  <si>
    <t>八頭町稲荷195-1</t>
  </si>
  <si>
    <t>八頭町郡家559</t>
  </si>
  <si>
    <t>八頭町船岡539-1</t>
  </si>
  <si>
    <t>八頭町安井宿713-1</t>
  </si>
  <si>
    <t>八頭町北山48-1</t>
  </si>
  <si>
    <t>倉吉自転車競技場</t>
  </si>
  <si>
    <t>倉吉市桜字後口山68-23</t>
  </si>
  <si>
    <t>グリーンゴルフ２１</t>
  </si>
  <si>
    <t>鳥取市西今在家312-1</t>
  </si>
  <si>
    <t>米子市東福原四丁目23番5号</t>
  </si>
  <si>
    <t>株式会社　鳥取銀行　米子営業部</t>
  </si>
  <si>
    <t>倉吉市立灘手小学校</t>
  </si>
  <si>
    <t>倉吉市尾原500番地</t>
  </si>
  <si>
    <t>倉吉市立成徳小学校</t>
  </si>
  <si>
    <t>倉吉市仲ノ町733番地</t>
  </si>
  <si>
    <t>東伯郡三朝町山田６９０</t>
  </si>
  <si>
    <t>鳥取県中部医師会立　三朝温泉病院</t>
  </si>
  <si>
    <t>ファミリーマート末広温泉町店</t>
  </si>
  <si>
    <t>ファミリーマート鳥取浜村店</t>
  </si>
  <si>
    <t>ファミリーマート岩美町浦富店</t>
  </si>
  <si>
    <t>ファミリーマート浦富インター店</t>
  </si>
  <si>
    <t>鳥取市気高町浜村西浜783</t>
  </si>
  <si>
    <t>鳥取市末広温泉町624番地</t>
  </si>
  <si>
    <t>岩美郡岩美町浦富 1049番62</t>
  </si>
  <si>
    <t>岩美郡岩美町浦富604番地</t>
  </si>
  <si>
    <t>ファミリーマート湯梨浜町店</t>
  </si>
  <si>
    <t>東伯郡湯梨浜町大字龍島 157番1</t>
  </si>
  <si>
    <t>ファミリーマート米子富益町店</t>
  </si>
  <si>
    <t>米子市富益町84番</t>
  </si>
  <si>
    <t>ファミリーマート境港竹内町店</t>
  </si>
  <si>
    <t>境港市竹内町831番2</t>
  </si>
  <si>
    <t>ファミリーマート境港元町店</t>
  </si>
  <si>
    <t>境港市元町1915番地5</t>
  </si>
  <si>
    <t>　府県名</t>
  </si>
  <si>
    <r>
      <t xml:space="preserve"> </t>
    </r>
    <r>
      <rPr>
        <b/>
        <sz val="11"/>
        <color indexed="17"/>
        <rFont val="ＭＳ Ｐゴシック"/>
        <family val="3"/>
      </rPr>
      <t>制　度　の　名　称</t>
    </r>
  </si>
  <si>
    <t>岩 手 県</t>
  </si>
  <si>
    <t>ひとにやさしい駐車場利用証制度</t>
  </si>
  <si>
    <t>和歌山県</t>
  </si>
  <si>
    <t>和歌山県障害者等用駐車区画利用証制度</t>
  </si>
  <si>
    <t>秋 田 県</t>
  </si>
  <si>
    <t>障害者等用駐車区画利用制度</t>
  </si>
  <si>
    <t>鳥 取 県</t>
  </si>
  <si>
    <t>ハートフル駐車場利用証制度</t>
  </si>
  <si>
    <t>山 形 県</t>
  </si>
  <si>
    <t>山形県身体障がい者等用駐車施設利用証制度</t>
  </si>
  <si>
    <t>島 根 県</t>
  </si>
  <si>
    <t>思いやり駐車場制度</t>
  </si>
  <si>
    <t>福 島 県</t>
  </si>
  <si>
    <t>おもいやり駐車場利用制度</t>
  </si>
  <si>
    <t>岡 山 県</t>
  </si>
  <si>
    <t>ほっとパーキングおかやま駐車場利用証制度</t>
  </si>
  <si>
    <t>茨 城 県</t>
  </si>
  <si>
    <t>いばらき身障者等用駐車場利用証制度</t>
  </si>
  <si>
    <t>広 島 県</t>
  </si>
  <si>
    <t>思いやり駐車場利用証交付制度</t>
  </si>
  <si>
    <t>栃 木 県</t>
  </si>
  <si>
    <t>おもいやり駐車スペースつぎつぎ事業</t>
  </si>
  <si>
    <t>山 口 県</t>
  </si>
  <si>
    <t>やまぐち障害者等専用駐車場利用証制度</t>
  </si>
  <si>
    <t>群 馬 県</t>
  </si>
  <si>
    <t>思いやり駐車場利用証制度</t>
  </si>
  <si>
    <t>徳 島 県</t>
  </si>
  <si>
    <t>身体障害者等用駐車場利用証制度</t>
  </si>
  <si>
    <t>新 潟 県</t>
  </si>
  <si>
    <t>新潟県おもいやり駐車場制度</t>
  </si>
  <si>
    <t>香 川 県</t>
  </si>
  <si>
    <t>かがわ思いやり駐車場制度</t>
  </si>
  <si>
    <t>石 川 県</t>
  </si>
  <si>
    <t>いしかわ支え合い駐車場制度</t>
  </si>
  <si>
    <t>愛 媛 県</t>
  </si>
  <si>
    <t>愛媛県パーキングパーミット制度</t>
  </si>
  <si>
    <t>福 井 県</t>
  </si>
  <si>
    <t>ハートフル専用パーキング（身体障害者等用駐車場）利用証制度</t>
  </si>
  <si>
    <t>高 知 県</t>
  </si>
  <si>
    <t>こうちあったかパーキング制度</t>
  </si>
  <si>
    <t>山 梨 県</t>
  </si>
  <si>
    <t>やまなし思いやりパーキング制度</t>
  </si>
  <si>
    <t>福 岡 県</t>
  </si>
  <si>
    <t>ふくおか・まごころ駐車場制度</t>
  </si>
  <si>
    <t>長 野 県</t>
  </si>
  <si>
    <t>信州パーキング・パーミット制度</t>
  </si>
  <si>
    <t>佐 賀 県</t>
  </si>
  <si>
    <t>佐賀県パーキングパーミット（身障者用駐車場利用証）制度</t>
  </si>
  <si>
    <t>静 岡 県</t>
  </si>
  <si>
    <t>静岡県ゆずりあい駐車場制度</t>
  </si>
  <si>
    <t>長 崎 県</t>
  </si>
  <si>
    <t>長崎県パーキング・パーミット（身障者用駐車場利用証）制度</t>
  </si>
  <si>
    <t>三 重 県</t>
  </si>
  <si>
    <t>三重おもいやり駐車場利用証制度</t>
  </si>
  <si>
    <t>熊 本 県</t>
  </si>
  <si>
    <t>熊本県障がい者用駐車場利用証（ハートフルパス）制度</t>
  </si>
  <si>
    <t>滋 賀 県</t>
  </si>
  <si>
    <t>滋賀県車いす使用者等用駐車場利用証制度</t>
  </si>
  <si>
    <t>大 分 県</t>
  </si>
  <si>
    <t>大分あったか・はーと駐車場利用証制度</t>
  </si>
  <si>
    <t>京 都 府</t>
  </si>
  <si>
    <t>京都おもいやり駐車場利用証制度</t>
  </si>
  <si>
    <t>宮 崎 県</t>
  </si>
  <si>
    <t>おもいやり駐車場制度（障がい者等用駐車場利用証制度）</t>
  </si>
  <si>
    <t>大阪府</t>
  </si>
  <si>
    <t>大阪府障がい者等用駐車区画利用証制度</t>
  </si>
  <si>
    <t>鹿児島県</t>
  </si>
  <si>
    <r>
      <t>鹿児島県身障者用駐車場利用証制度（パーキングパーミット制度）　</t>
    </r>
    <r>
      <rPr>
        <sz val="10"/>
        <color indexed="8"/>
        <rFont val="ＭＳ Ｐゴシック"/>
        <family val="3"/>
      </rPr>
      <t>　</t>
    </r>
  </si>
  <si>
    <t>兵 庫 県</t>
  </si>
  <si>
    <t>兵庫ゆずりあい駐車場制度</t>
  </si>
  <si>
    <t>埼玉県
川口市</t>
  </si>
  <si>
    <t>川口市おもいやり駐車場制度</t>
  </si>
  <si>
    <t>奈 良 県</t>
  </si>
  <si>
    <t>奈良県おもいやり駐車場制度</t>
  </si>
  <si>
    <t>サンインマルイ国府店</t>
  </si>
  <si>
    <t>鳥取市国府町新通り3丁目301-1</t>
  </si>
  <si>
    <t>平成29年6月21日現在　　</t>
  </si>
  <si>
    <t>加茂保育園</t>
  </si>
  <si>
    <t>米子市両三柳4612番地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</si>
</sst>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name val="ｺﾞｼｯｸ"/>
      <family val="3"/>
    </font>
    <font>
      <b/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Arial"/>
      <family val="2"/>
    </font>
    <font>
      <b/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B050"/>
      <name val="ＭＳ Ｐゴシック"/>
      <family val="3"/>
    </font>
    <font>
      <b/>
      <sz val="11"/>
      <color rgb="FF00B050"/>
      <name val="Arial"/>
      <family val="2"/>
    </font>
    <font>
      <sz val="10"/>
      <color rgb="FF000000"/>
      <name val="ＭＳ Ｐゴシック"/>
      <family val="3"/>
    </font>
    <font>
      <b/>
      <sz val="10"/>
      <color rgb="FF00B050"/>
      <name val="ＭＳ Ｐゴシック"/>
      <family val="3"/>
    </font>
    <font>
      <sz val="11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rgb="FFFF99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Fill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9" fillId="0" borderId="12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14" fontId="0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 wrapText="1"/>
    </xf>
    <xf numFmtId="0" fontId="0" fillId="0" borderId="17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57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 shrinkToFit="1"/>
    </xf>
    <xf numFmtId="0" fontId="5" fillId="13" borderId="19" xfId="0" applyFont="1" applyFill="1" applyBorder="1" applyAlignment="1">
      <alignment vertical="center"/>
    </xf>
    <xf numFmtId="0" fontId="5" fillId="13" borderId="10" xfId="0" applyFont="1" applyFill="1" applyBorder="1" applyAlignment="1">
      <alignment horizontal="center" vertical="center" shrinkToFit="1"/>
    </xf>
    <xf numFmtId="0" fontId="5" fillId="13" borderId="10" xfId="0" applyFont="1" applyFill="1" applyBorder="1" applyAlignment="1">
      <alignment vertical="center" shrinkToFit="1"/>
    </xf>
    <xf numFmtId="0" fontId="5" fillId="13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shrinkToFit="1"/>
    </xf>
    <xf numFmtId="0" fontId="5" fillId="0" borderId="30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5" fillId="32" borderId="19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vertical="center" shrinkToFit="1"/>
    </xf>
    <xf numFmtId="0" fontId="5" fillId="32" borderId="12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 wrapText="1" shrinkToFit="1"/>
    </xf>
    <xf numFmtId="0" fontId="33" fillId="0" borderId="0" xfId="61">
      <alignment vertical="center"/>
      <protection/>
    </xf>
    <xf numFmtId="58" fontId="33" fillId="0" borderId="0" xfId="61" applyNumberFormat="1" applyAlignment="1">
      <alignment horizontal="right" vertical="center"/>
      <protection/>
    </xf>
    <xf numFmtId="0" fontId="50" fillId="33" borderId="33" xfId="61" applyFont="1" applyFill="1" applyBorder="1" applyAlignment="1">
      <alignment horizontal="justify" vertical="center" wrapText="1" readingOrder="1"/>
      <protection/>
    </xf>
    <xf numFmtId="0" fontId="51" fillId="33" borderId="33" xfId="61" applyFont="1" applyFill="1" applyBorder="1" applyAlignment="1">
      <alignment horizontal="center" vertical="center" wrapText="1" readingOrder="1"/>
      <protection/>
    </xf>
    <xf numFmtId="0" fontId="50" fillId="33" borderId="34" xfId="61" applyFont="1" applyFill="1" applyBorder="1" applyAlignment="1">
      <alignment horizontal="center" vertical="center" wrapText="1" readingOrder="1"/>
      <protection/>
    </xf>
    <xf numFmtId="0" fontId="52" fillId="34" borderId="34" xfId="61" applyFont="1" applyFill="1" applyBorder="1" applyAlignment="1">
      <alignment horizontal="left" vertical="center" shrinkToFit="1" readingOrder="1"/>
      <protection/>
    </xf>
    <xf numFmtId="0" fontId="50" fillId="33" borderId="35" xfId="61" applyFont="1" applyFill="1" applyBorder="1" applyAlignment="1">
      <alignment horizontal="center" vertical="center" wrapText="1" readingOrder="1"/>
      <protection/>
    </xf>
    <xf numFmtId="0" fontId="52" fillId="34" borderId="35" xfId="61" applyFont="1" applyFill="1" applyBorder="1" applyAlignment="1">
      <alignment horizontal="left" vertical="center" shrinkToFit="1" readingOrder="1"/>
      <protection/>
    </xf>
    <xf numFmtId="0" fontId="50" fillId="33" borderId="36" xfId="61" applyFont="1" applyFill="1" applyBorder="1" applyAlignment="1">
      <alignment horizontal="center" vertical="center" wrapText="1" readingOrder="1"/>
      <protection/>
    </xf>
    <xf numFmtId="0" fontId="52" fillId="34" borderId="36" xfId="61" applyFont="1" applyFill="1" applyBorder="1" applyAlignment="1">
      <alignment horizontal="left" vertical="center" shrinkToFit="1" readingOrder="1"/>
      <protection/>
    </xf>
    <xf numFmtId="0" fontId="52" fillId="35" borderId="35" xfId="61" applyFont="1" applyFill="1" applyBorder="1" applyAlignment="1">
      <alignment horizontal="left" vertical="center" shrinkToFit="1" readingOrder="1"/>
      <protection/>
    </xf>
    <xf numFmtId="0" fontId="52" fillId="35" borderId="34" xfId="61" applyFont="1" applyFill="1" applyBorder="1" applyAlignment="1">
      <alignment horizontal="left" vertical="center" shrinkToFit="1" readingOrder="1"/>
      <protection/>
    </xf>
    <xf numFmtId="0" fontId="53" fillId="33" borderId="35" xfId="61" applyFont="1" applyFill="1" applyBorder="1" applyAlignment="1">
      <alignment horizontal="center" vertical="center" wrapText="1" readingOrder="1"/>
      <protection/>
    </xf>
    <xf numFmtId="0" fontId="54" fillId="35" borderId="35" xfId="61" applyFont="1" applyFill="1" applyBorder="1" applyAlignment="1">
      <alignment horizontal="left" vertical="center" shrinkToFit="1" readingOrder="1"/>
      <protection/>
    </xf>
    <xf numFmtId="0" fontId="7" fillId="36" borderId="37" xfId="0" applyFont="1" applyFill="1" applyBorder="1" applyAlignment="1">
      <alignment horizontal="center" vertical="center" shrinkToFit="1"/>
    </xf>
    <xf numFmtId="0" fontId="7" fillId="36" borderId="38" xfId="0" applyFont="1" applyFill="1" applyBorder="1" applyAlignment="1">
      <alignment horizontal="center" vertical="center" shrinkToFit="1"/>
    </xf>
    <xf numFmtId="0" fontId="7" fillId="36" borderId="39" xfId="0" applyFont="1" applyFill="1" applyBorder="1" applyAlignment="1">
      <alignment horizontal="center" vertical="center" shrinkToFit="1"/>
    </xf>
    <xf numFmtId="0" fontId="7" fillId="36" borderId="37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37" xfId="0" applyFont="1" applyFill="1" applyBorder="1" applyAlignment="1" quotePrefix="1">
      <alignment horizontal="center" vertical="center"/>
    </xf>
    <xf numFmtId="0" fontId="7" fillId="36" borderId="38" xfId="0" applyFont="1" applyFill="1" applyBorder="1" applyAlignment="1" quotePrefix="1">
      <alignment horizontal="center" vertical="center"/>
    </xf>
    <xf numFmtId="0" fontId="7" fillId="36" borderId="39" xfId="0" applyFont="1" applyFill="1" applyBorder="1" applyAlignment="1" quotePrefix="1">
      <alignment horizontal="center" vertical="center"/>
    </xf>
    <xf numFmtId="0" fontId="6" fillId="0" borderId="40" xfId="0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22"/>
  <sheetViews>
    <sheetView tabSelected="1" view="pageBreakPreview" zoomScale="50" zoomScaleNormal="50" zoomScaleSheetLayoutView="50" workbookViewId="0" topLeftCell="A1">
      <pane xSplit="1" ySplit="4" topLeftCell="B452" activePane="bottomRight" state="frozen"/>
      <selection pane="topLeft" activeCell="B1" sqref="B1"/>
      <selection pane="topRight" activeCell="C1" sqref="C1"/>
      <selection pane="bottomLeft" activeCell="B5" sqref="B5"/>
      <selection pane="bottomRight" activeCell="O460" sqref="O460"/>
    </sheetView>
  </sheetViews>
  <sheetFormatPr defaultColWidth="9.00390625" defaultRowHeight="13.5"/>
  <cols>
    <col min="1" max="1" width="4.625" style="3" customWidth="1"/>
    <col min="2" max="2" width="19.00390625" style="4" customWidth="1"/>
    <col min="3" max="3" width="4.625" style="4" customWidth="1"/>
    <col min="4" max="4" width="15.125" style="53" customWidth="1"/>
    <col min="5" max="5" width="58.75390625" style="34" customWidth="1"/>
    <col min="6" max="6" width="53.25390625" style="33" customWidth="1"/>
    <col min="7" max="7" width="1.25" style="4" customWidth="1"/>
    <col min="8" max="8" width="10.00390625" style="4" customWidth="1"/>
    <col min="9" max="9" width="1.625" style="4" customWidth="1"/>
    <col min="10" max="15" width="9.00390625" style="4" customWidth="1"/>
    <col min="16" max="16384" width="9.00390625" style="4" customWidth="1"/>
  </cols>
  <sheetData>
    <row r="1" spans="5:6" ht="24">
      <c r="E1" s="10" t="s">
        <v>732</v>
      </c>
      <c r="F1" s="18"/>
    </row>
    <row r="2" spans="5:8" ht="21">
      <c r="E2" s="19"/>
      <c r="F2" s="20" t="str">
        <f>"全"&amp;H2&amp;"施設"</f>
        <v>全708施設</v>
      </c>
      <c r="H2" s="2">
        <f>H5+H214+H227+H266+H350+H458+H620+H660+H710</f>
        <v>708</v>
      </c>
    </row>
    <row r="3" spans="4:9" ht="42.75" customHeight="1" thickBot="1">
      <c r="D3" s="122" t="s">
        <v>1125</v>
      </c>
      <c r="E3" s="122"/>
      <c r="F3" s="20" t="s">
        <v>1504</v>
      </c>
      <c r="I3" s="15"/>
    </row>
    <row r="4" spans="1:6" ht="33" customHeight="1" thickBot="1">
      <c r="A4" s="69"/>
      <c r="B4" s="70" t="s">
        <v>558</v>
      </c>
      <c r="C4" s="71"/>
      <c r="D4" s="72" t="s">
        <v>16</v>
      </c>
      <c r="E4" s="73" t="s">
        <v>265</v>
      </c>
      <c r="F4" s="74" t="s">
        <v>559</v>
      </c>
    </row>
    <row r="5" spans="1:8" ht="24.75" customHeight="1" thickBot="1" thickTop="1">
      <c r="A5" s="119" t="str">
        <f>"鳥取市("&amp;H5&amp;"施設)"</f>
        <v>鳥取市(206施設)</v>
      </c>
      <c r="B5" s="120"/>
      <c r="C5" s="120"/>
      <c r="D5" s="120"/>
      <c r="E5" s="120"/>
      <c r="F5" s="121"/>
      <c r="H5" s="4">
        <f>SUM(H6:H213)</f>
        <v>206</v>
      </c>
    </row>
    <row r="6" spans="1:8" ht="21.75" thickTop="1">
      <c r="A6" s="67">
        <v>1</v>
      </c>
      <c r="B6" s="65" t="str">
        <f>VLOOKUP(A6,テーブル!$A$2:$B$12,2)</f>
        <v>医療機関</v>
      </c>
      <c r="C6" s="65">
        <v>1</v>
      </c>
      <c r="D6" s="23" t="str">
        <f>VLOOKUP(C6,テーブル!$D$2:$E$13,2)</f>
        <v>県有施設
</v>
      </c>
      <c r="E6" s="23" t="s">
        <v>592</v>
      </c>
      <c r="F6" s="24" t="s">
        <v>266</v>
      </c>
      <c r="H6" s="4">
        <v>1</v>
      </c>
    </row>
    <row r="7" spans="1:8" s="5" customFormat="1" ht="21">
      <c r="A7" s="56">
        <v>1</v>
      </c>
      <c r="B7" s="30" t="str">
        <f>VLOOKUP(A7,テーブル!$A$2:$B$12,2)</f>
        <v>医療機関</v>
      </c>
      <c r="C7" s="30">
        <v>2</v>
      </c>
      <c r="D7" s="1" t="str">
        <f>VLOOKUP(C7,テーブル!$D$2:$E$13,2)</f>
        <v>市町村
施設
</v>
      </c>
      <c r="E7" s="1" t="s">
        <v>120</v>
      </c>
      <c r="F7" s="16" t="s">
        <v>1316</v>
      </c>
      <c r="H7" s="4">
        <v>1</v>
      </c>
    </row>
    <row r="8" spans="1:11" ht="21">
      <c r="A8" s="56">
        <v>1</v>
      </c>
      <c r="B8" s="30" t="str">
        <f>VLOOKUP(A8,テーブル!$A$2:$B$12,2)</f>
        <v>医療機関</v>
      </c>
      <c r="C8" s="30">
        <v>3</v>
      </c>
      <c r="D8" s="1" t="str">
        <f>VLOOKUP(C8,テーブル!$D$2:$E$13,2)</f>
        <v>国有施設
</v>
      </c>
      <c r="E8" s="1" t="s">
        <v>1287</v>
      </c>
      <c r="F8" s="16" t="s">
        <v>1090</v>
      </c>
      <c r="H8" s="4">
        <v>1</v>
      </c>
      <c r="K8" s="5"/>
    </row>
    <row r="9" spans="1:11" ht="21">
      <c r="A9" s="56">
        <v>1</v>
      </c>
      <c r="B9" s="30" t="str">
        <f>VLOOKUP(A9,テーブル!$A$2:$B$12,2)</f>
        <v>医療機関</v>
      </c>
      <c r="C9" s="30">
        <v>4</v>
      </c>
      <c r="D9" s="1" t="str">
        <f>VLOOKUP(C9,テーブル!$D$2:$E$13,2)</f>
        <v>民間施設</v>
      </c>
      <c r="E9" s="1" t="s">
        <v>464</v>
      </c>
      <c r="F9" s="16" t="s">
        <v>465</v>
      </c>
      <c r="H9" s="4">
        <v>1</v>
      </c>
      <c r="K9" s="5"/>
    </row>
    <row r="10" spans="1:11" ht="21">
      <c r="A10" s="56">
        <v>1</v>
      </c>
      <c r="B10" s="30" t="str">
        <f>VLOOKUP(A10,テーブル!$A$2:$B$12,2)</f>
        <v>医療機関</v>
      </c>
      <c r="C10" s="30">
        <v>4</v>
      </c>
      <c r="D10" s="1" t="str">
        <f>VLOOKUP(C10,テーブル!$D$2:$E$13,2)</f>
        <v>民間施設</v>
      </c>
      <c r="E10" s="1" t="s">
        <v>466</v>
      </c>
      <c r="F10" s="16" t="s">
        <v>467</v>
      </c>
      <c r="H10" s="4">
        <v>1</v>
      </c>
      <c r="K10" s="5"/>
    </row>
    <row r="11" spans="1:11" ht="21">
      <c r="A11" s="56">
        <v>1</v>
      </c>
      <c r="B11" s="30" t="str">
        <f>VLOOKUP(A11,テーブル!$A$2:$B$12,2)</f>
        <v>医療機関</v>
      </c>
      <c r="C11" s="30">
        <v>4</v>
      </c>
      <c r="D11" s="1" t="str">
        <f>VLOOKUP(C11,テーブル!$D$2:$E$13,2)</f>
        <v>民間施設</v>
      </c>
      <c r="E11" s="1" t="s">
        <v>468</v>
      </c>
      <c r="F11" s="16" t="s">
        <v>469</v>
      </c>
      <c r="H11" s="4">
        <v>1</v>
      </c>
      <c r="K11" s="5"/>
    </row>
    <row r="12" spans="1:11" ht="21">
      <c r="A12" s="56">
        <v>1</v>
      </c>
      <c r="B12" s="30" t="str">
        <f>VLOOKUP(A12,テーブル!$A$2:$B$12,2)</f>
        <v>医療機関</v>
      </c>
      <c r="C12" s="30">
        <v>4</v>
      </c>
      <c r="D12" s="1" t="str">
        <f>VLOOKUP(C12,テーブル!$D$2:$E$13,2)</f>
        <v>民間施設</v>
      </c>
      <c r="E12" s="1" t="s">
        <v>470</v>
      </c>
      <c r="F12" s="16" t="s">
        <v>471</v>
      </c>
      <c r="H12" s="4">
        <v>1</v>
      </c>
      <c r="K12" s="5"/>
    </row>
    <row r="13" spans="1:11" ht="21">
      <c r="A13" s="56">
        <v>1</v>
      </c>
      <c r="B13" s="30" t="str">
        <f>VLOOKUP(A13,テーブル!$A$2:$B$12,2)</f>
        <v>医療機関</v>
      </c>
      <c r="C13" s="30">
        <v>4</v>
      </c>
      <c r="D13" s="1" t="str">
        <f>VLOOKUP(C13,テーブル!$D$2:$E$13,2)</f>
        <v>民間施設</v>
      </c>
      <c r="E13" s="1" t="s">
        <v>472</v>
      </c>
      <c r="F13" s="16" t="s">
        <v>473</v>
      </c>
      <c r="H13" s="4">
        <v>1</v>
      </c>
      <c r="K13" s="5"/>
    </row>
    <row r="14" spans="1:11" ht="21">
      <c r="A14" s="56">
        <v>1</v>
      </c>
      <c r="B14" s="30" t="str">
        <f>VLOOKUP(A14,テーブル!$A$2:$B$12,2)</f>
        <v>医療機関</v>
      </c>
      <c r="C14" s="30">
        <v>4</v>
      </c>
      <c r="D14" s="1" t="str">
        <f>VLOOKUP(C14,テーブル!$D$2:$E$13,2)</f>
        <v>民間施設</v>
      </c>
      <c r="E14" s="1" t="s">
        <v>474</v>
      </c>
      <c r="F14" s="16" t="s">
        <v>475</v>
      </c>
      <c r="G14" s="6"/>
      <c r="H14" s="4">
        <v>1</v>
      </c>
      <c r="K14" s="5"/>
    </row>
    <row r="15" spans="1:11" ht="21">
      <c r="A15" s="56">
        <v>1</v>
      </c>
      <c r="B15" s="30" t="str">
        <f>VLOOKUP(A15,テーブル!$A$2:$B$12,2)</f>
        <v>医療機関</v>
      </c>
      <c r="C15" s="30">
        <v>4</v>
      </c>
      <c r="D15" s="1" t="str">
        <f>VLOOKUP(C15,テーブル!$D$2:$E$13,2)</f>
        <v>民間施設</v>
      </c>
      <c r="E15" s="1" t="s">
        <v>1174</v>
      </c>
      <c r="F15" s="16" t="s">
        <v>1167</v>
      </c>
      <c r="G15" s="6"/>
      <c r="H15" s="4">
        <v>1</v>
      </c>
      <c r="K15" s="5"/>
    </row>
    <row r="16" spans="1:11" ht="21">
      <c r="A16" s="56">
        <v>1</v>
      </c>
      <c r="B16" s="30" t="str">
        <f>VLOOKUP(A16,テーブル!$A$2:$B$12,2)</f>
        <v>医療機関</v>
      </c>
      <c r="C16" s="30">
        <v>4</v>
      </c>
      <c r="D16" s="1" t="str">
        <f>VLOOKUP(C16,テーブル!$D$2:$E$13,2)</f>
        <v>民間施設</v>
      </c>
      <c r="E16" s="1" t="s">
        <v>922</v>
      </c>
      <c r="F16" s="16" t="s">
        <v>904</v>
      </c>
      <c r="G16" s="6"/>
      <c r="H16" s="4">
        <v>1</v>
      </c>
      <c r="K16" s="5"/>
    </row>
    <row r="17" spans="1:11" ht="21">
      <c r="A17" s="56">
        <v>1</v>
      </c>
      <c r="B17" s="30" t="str">
        <f>VLOOKUP(A17,テーブル!$A$2:$B$12,2)</f>
        <v>医療機関</v>
      </c>
      <c r="C17" s="30">
        <v>4</v>
      </c>
      <c r="D17" s="1" t="str">
        <f>VLOOKUP(C17,テーブル!$D$2:$E$13,2)</f>
        <v>民間施設</v>
      </c>
      <c r="E17" s="1" t="s">
        <v>1061</v>
      </c>
      <c r="F17" s="16" t="s">
        <v>1062</v>
      </c>
      <c r="G17" s="6"/>
      <c r="H17" s="4">
        <v>1</v>
      </c>
      <c r="K17" s="5"/>
    </row>
    <row r="18" spans="1:11" ht="21">
      <c r="A18" s="56">
        <v>1</v>
      </c>
      <c r="B18" s="30" t="str">
        <f>VLOOKUP(A18,テーブル!$A$2:$B$12,2)</f>
        <v>医療機関</v>
      </c>
      <c r="C18" s="30">
        <v>4</v>
      </c>
      <c r="D18" s="1" t="str">
        <f>VLOOKUP(C18,テーブル!$D$2:$E$13,2)</f>
        <v>民間施設</v>
      </c>
      <c r="E18" s="1" t="s">
        <v>1063</v>
      </c>
      <c r="F18" s="16" t="s">
        <v>1064</v>
      </c>
      <c r="G18" s="6"/>
      <c r="H18" s="4">
        <v>1</v>
      </c>
      <c r="K18" s="5"/>
    </row>
    <row r="19" spans="1:11" ht="21">
      <c r="A19" s="56">
        <v>1</v>
      </c>
      <c r="B19" s="30" t="str">
        <f>VLOOKUP(A19,テーブル!$A$2:$B$12,2)</f>
        <v>医療機関</v>
      </c>
      <c r="C19" s="30">
        <v>4</v>
      </c>
      <c r="D19" s="1" t="str">
        <f>VLOOKUP(C19,テーブル!$D$2:$E$13,2)</f>
        <v>民間施設</v>
      </c>
      <c r="E19" s="1" t="s">
        <v>1162</v>
      </c>
      <c r="F19" s="16" t="s">
        <v>1157</v>
      </c>
      <c r="G19" s="6"/>
      <c r="H19" s="4">
        <v>1</v>
      </c>
      <c r="K19" s="5"/>
    </row>
    <row r="20" spans="1:11" ht="21">
      <c r="A20" s="56">
        <v>1</v>
      </c>
      <c r="B20" s="30" t="str">
        <f>VLOOKUP(A20,テーブル!$A$2:$B$12,2)</f>
        <v>医療機関</v>
      </c>
      <c r="C20" s="30">
        <v>4</v>
      </c>
      <c r="D20" s="1" t="str">
        <f>VLOOKUP(C20,テーブル!$D$2:$E$13,2)</f>
        <v>民間施設</v>
      </c>
      <c r="E20" s="1" t="s">
        <v>1163</v>
      </c>
      <c r="F20" s="16" t="s">
        <v>1158</v>
      </c>
      <c r="G20" s="6"/>
      <c r="H20" s="4">
        <v>1</v>
      </c>
      <c r="K20" s="5"/>
    </row>
    <row r="21" spans="1:11" ht="21">
      <c r="A21" s="56">
        <v>1</v>
      </c>
      <c r="B21" s="30" t="str">
        <f>VLOOKUP(A21,テーブル!$A$2:$B$12,2)</f>
        <v>医療機関</v>
      </c>
      <c r="C21" s="30">
        <v>4</v>
      </c>
      <c r="D21" s="1" t="str">
        <f>VLOOKUP(C21,テーブル!$D$2:$E$13,2)</f>
        <v>民間施設</v>
      </c>
      <c r="E21" s="1" t="s">
        <v>1155</v>
      </c>
      <c r="F21" s="16" t="s">
        <v>1150</v>
      </c>
      <c r="G21" s="6"/>
      <c r="H21" s="4">
        <v>1</v>
      </c>
      <c r="K21" s="5"/>
    </row>
    <row r="22" spans="1:11" ht="21">
      <c r="A22" s="56">
        <v>1</v>
      </c>
      <c r="B22" s="30" t="str">
        <f>VLOOKUP(A22,テーブル!$A$2:$B$12,2)</f>
        <v>医療機関</v>
      </c>
      <c r="C22" s="30">
        <v>4</v>
      </c>
      <c r="D22" s="1" t="str">
        <f>VLOOKUP(C22,テーブル!$D$2:$E$13,2)</f>
        <v>民間施設</v>
      </c>
      <c r="E22" s="1" t="s">
        <v>1156</v>
      </c>
      <c r="F22" s="16" t="s">
        <v>1151</v>
      </c>
      <c r="G22" s="6"/>
      <c r="H22" s="4">
        <v>1</v>
      </c>
      <c r="K22" s="5"/>
    </row>
    <row r="23" spans="1:11" ht="21">
      <c r="A23" s="56">
        <v>2</v>
      </c>
      <c r="B23" s="30" t="str">
        <f>VLOOKUP(A23,テーブル!$A$2:$B$12,2)</f>
        <v>福祉施設</v>
      </c>
      <c r="C23" s="30">
        <v>1</v>
      </c>
      <c r="D23" s="1" t="str">
        <f>VLOOKUP(C23,テーブル!$D$2:$E$13,2)</f>
        <v>県有施設
</v>
      </c>
      <c r="E23" s="1" t="s">
        <v>562</v>
      </c>
      <c r="F23" s="16" t="s">
        <v>563</v>
      </c>
      <c r="H23" s="4">
        <v>1</v>
      </c>
      <c r="K23" s="5"/>
    </row>
    <row r="24" spans="1:11" ht="21">
      <c r="A24" s="56">
        <v>2</v>
      </c>
      <c r="B24" s="30" t="str">
        <f>VLOOKUP(A24,テーブル!$A$2:$B$12,2)</f>
        <v>福祉施設</v>
      </c>
      <c r="C24" s="30">
        <v>1</v>
      </c>
      <c r="D24" s="1" t="str">
        <f>VLOOKUP(C24,テーブル!$D$2:$E$13,2)</f>
        <v>県有施設
</v>
      </c>
      <c r="E24" s="1" t="s">
        <v>577</v>
      </c>
      <c r="F24" s="16" t="s">
        <v>347</v>
      </c>
      <c r="H24" s="4">
        <v>1</v>
      </c>
      <c r="K24" s="5"/>
    </row>
    <row r="25" spans="1:11" ht="21">
      <c r="A25" s="56">
        <v>2</v>
      </c>
      <c r="B25" s="30" t="str">
        <f>VLOOKUP(A25,テーブル!$A$2:$B$12,2)</f>
        <v>福祉施設</v>
      </c>
      <c r="C25" s="30">
        <v>1</v>
      </c>
      <c r="D25" s="1" t="str">
        <f>VLOOKUP(C25,テーブル!$D$2:$E$13,2)</f>
        <v>県有施設
</v>
      </c>
      <c r="E25" s="1" t="s">
        <v>588</v>
      </c>
      <c r="F25" s="16" t="s">
        <v>348</v>
      </c>
      <c r="H25" s="4">
        <v>1</v>
      </c>
      <c r="K25" s="5"/>
    </row>
    <row r="26" spans="1:11" ht="21">
      <c r="A26" s="56">
        <v>2</v>
      </c>
      <c r="B26" s="30" t="str">
        <f>VLOOKUP(A26,テーブル!$A$2:$B$12,2)</f>
        <v>福祉施設</v>
      </c>
      <c r="C26" s="30">
        <v>1</v>
      </c>
      <c r="D26" s="1" t="str">
        <f>VLOOKUP(C26,テーブル!$D$2:$E$13,2)</f>
        <v>県有施設
</v>
      </c>
      <c r="E26" s="1" t="s">
        <v>589</v>
      </c>
      <c r="F26" s="16" t="s">
        <v>349</v>
      </c>
      <c r="H26" s="4">
        <v>1</v>
      </c>
      <c r="K26" s="5"/>
    </row>
    <row r="27" spans="1:11" ht="21">
      <c r="A27" s="56">
        <v>2</v>
      </c>
      <c r="B27" s="30" t="str">
        <f>VLOOKUP(A27,テーブル!$A$2:$B$12,2)</f>
        <v>福祉施設</v>
      </c>
      <c r="C27" s="30">
        <v>1</v>
      </c>
      <c r="D27" s="1" t="str">
        <f>VLOOKUP(C27,テーブル!$D$2:$E$13,2)</f>
        <v>県有施設
</v>
      </c>
      <c r="E27" s="1" t="s">
        <v>590</v>
      </c>
      <c r="F27" s="16" t="s">
        <v>350</v>
      </c>
      <c r="H27" s="4">
        <v>1</v>
      </c>
      <c r="K27" s="5"/>
    </row>
    <row r="28" spans="1:11" ht="21">
      <c r="A28" s="56">
        <v>2</v>
      </c>
      <c r="B28" s="30" t="str">
        <f>VLOOKUP(A28,テーブル!$A$2:$B$12,2)</f>
        <v>福祉施設</v>
      </c>
      <c r="C28" s="30">
        <v>1</v>
      </c>
      <c r="D28" s="1" t="str">
        <f>VLOOKUP(C28,テーブル!$D$2:$E$13,2)</f>
        <v>県有施設
</v>
      </c>
      <c r="E28" s="1" t="s">
        <v>591</v>
      </c>
      <c r="F28" s="16" t="s">
        <v>351</v>
      </c>
      <c r="H28" s="4">
        <v>1</v>
      </c>
      <c r="K28" s="5"/>
    </row>
    <row r="29" spans="1:11" ht="21">
      <c r="A29" s="54">
        <v>2</v>
      </c>
      <c r="B29" s="55" t="str">
        <f>VLOOKUP(A29,テーブル!$A$2:$B$12,2)</f>
        <v>福祉施設</v>
      </c>
      <c r="C29" s="30">
        <v>1</v>
      </c>
      <c r="D29" s="25" t="str">
        <f>VLOOKUP(C29,テーブル!$D$2:$E$13,2)</f>
        <v>県有施設
</v>
      </c>
      <c r="E29" s="1" t="s">
        <v>45</v>
      </c>
      <c r="F29" s="16" t="s">
        <v>354</v>
      </c>
      <c r="H29" s="4">
        <v>1</v>
      </c>
      <c r="K29" s="5"/>
    </row>
    <row r="30" spans="1:37" ht="21">
      <c r="A30" s="54">
        <v>2</v>
      </c>
      <c r="B30" s="55" t="str">
        <f>VLOOKUP(A30,テーブル!$A$2:$B$12,2)</f>
        <v>福祉施設</v>
      </c>
      <c r="C30" s="30">
        <v>1</v>
      </c>
      <c r="D30" s="25" t="str">
        <f>VLOOKUP(C30,テーブル!$D$2:$E$13,2)</f>
        <v>県有施設
</v>
      </c>
      <c r="E30" s="1" t="s">
        <v>271</v>
      </c>
      <c r="F30" s="16" t="s">
        <v>272</v>
      </c>
      <c r="H30" s="5">
        <v>1</v>
      </c>
      <c r="J30" s="6"/>
      <c r="K30" s="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s="7" customFormat="1" ht="21">
      <c r="A31" s="56">
        <v>2</v>
      </c>
      <c r="B31" s="55" t="str">
        <f>VLOOKUP(A31,テーブル!$A$2:$B$12,2)</f>
        <v>福祉施設</v>
      </c>
      <c r="C31" s="30">
        <v>1</v>
      </c>
      <c r="D31" s="25" t="str">
        <f>VLOOKUP(C31,テーブル!$D$2:$E$13,2)</f>
        <v>県有施設
</v>
      </c>
      <c r="E31" s="1" t="s">
        <v>1077</v>
      </c>
      <c r="F31" s="16" t="s">
        <v>1078</v>
      </c>
      <c r="H31" s="4">
        <v>1</v>
      </c>
      <c r="J31" s="8"/>
      <c r="K31" s="5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11" s="8" customFormat="1" ht="21">
      <c r="A32" s="56">
        <v>2</v>
      </c>
      <c r="B32" s="55" t="str">
        <f>VLOOKUP(A32,テーブル!$A$2:$B$12,2)</f>
        <v>福祉施設</v>
      </c>
      <c r="C32" s="30">
        <v>2</v>
      </c>
      <c r="D32" s="25" t="str">
        <f>VLOOKUP(C32,テーブル!$D$2:$E$13,2)</f>
        <v>市町村
施設
</v>
      </c>
      <c r="E32" s="1" t="s">
        <v>118</v>
      </c>
      <c r="F32" s="16" t="s">
        <v>352</v>
      </c>
      <c r="H32" s="4">
        <v>1</v>
      </c>
      <c r="K32" s="5"/>
    </row>
    <row r="33" spans="1:11" ht="21">
      <c r="A33" s="56">
        <v>2</v>
      </c>
      <c r="B33" s="55" t="str">
        <f>VLOOKUP(A33,テーブル!$A$2:$B$12,2)</f>
        <v>福祉施設</v>
      </c>
      <c r="C33" s="30">
        <v>2</v>
      </c>
      <c r="D33" s="25" t="str">
        <f>VLOOKUP(C33,テーブル!$D$2:$E$13,2)</f>
        <v>市町村
施設
</v>
      </c>
      <c r="E33" s="1" t="s">
        <v>1186</v>
      </c>
      <c r="F33" s="16" t="s">
        <v>353</v>
      </c>
      <c r="H33" s="4">
        <v>1</v>
      </c>
      <c r="K33" s="5"/>
    </row>
    <row r="34" spans="1:11" ht="21">
      <c r="A34" s="56">
        <v>2</v>
      </c>
      <c r="B34" s="55" t="str">
        <f>VLOOKUP(A34,テーブル!$A$2:$B$12,2)</f>
        <v>福祉施設</v>
      </c>
      <c r="C34" s="30">
        <v>4</v>
      </c>
      <c r="D34" s="25" t="str">
        <f>VLOOKUP(C34,テーブル!$D$2:$E$13,2)</f>
        <v>民間施設</v>
      </c>
      <c r="E34" s="1" t="s">
        <v>1185</v>
      </c>
      <c r="F34" s="16" t="s">
        <v>489</v>
      </c>
      <c r="H34" s="4">
        <v>1</v>
      </c>
      <c r="K34" s="5"/>
    </row>
    <row r="35" spans="1:11" ht="21">
      <c r="A35" s="56">
        <v>2</v>
      </c>
      <c r="B35" s="55" t="str">
        <f>VLOOKUP(A35,テーブル!$A$2:$B$12,2)</f>
        <v>福祉施設</v>
      </c>
      <c r="C35" s="30">
        <v>4</v>
      </c>
      <c r="D35" s="25" t="str">
        <f>VLOOKUP(C35,テーブル!$D$2:$E$13,2)</f>
        <v>民間施設</v>
      </c>
      <c r="E35" s="1" t="s">
        <v>490</v>
      </c>
      <c r="F35" s="16" t="s">
        <v>491</v>
      </c>
      <c r="H35" s="4">
        <v>1</v>
      </c>
      <c r="K35" s="5"/>
    </row>
    <row r="36" spans="1:11" ht="21">
      <c r="A36" s="56">
        <v>2</v>
      </c>
      <c r="B36" s="55" t="str">
        <f>VLOOKUP(A36,テーブル!$A$2:$B$12,2)</f>
        <v>福祉施設</v>
      </c>
      <c r="C36" s="30">
        <v>4</v>
      </c>
      <c r="D36" s="25" t="str">
        <f>VLOOKUP(C36,テーブル!$D$2:$E$13,2)</f>
        <v>民間施設</v>
      </c>
      <c r="E36" s="1" t="s">
        <v>1111</v>
      </c>
      <c r="F36" s="16" t="s">
        <v>492</v>
      </c>
      <c r="H36" s="4">
        <v>1</v>
      </c>
      <c r="K36" s="5"/>
    </row>
    <row r="37" spans="1:11" ht="21">
      <c r="A37" s="56">
        <v>2</v>
      </c>
      <c r="B37" s="55" t="str">
        <f>VLOOKUP(A37,テーブル!$A$2:$B$12,2)</f>
        <v>福祉施設</v>
      </c>
      <c r="C37" s="30">
        <v>4</v>
      </c>
      <c r="D37" s="25" t="str">
        <f>VLOOKUP(C37,テーブル!$D$2:$E$13,2)</f>
        <v>民間施設</v>
      </c>
      <c r="E37" s="1" t="s">
        <v>1187</v>
      </c>
      <c r="F37" s="16" t="s">
        <v>493</v>
      </c>
      <c r="H37" s="4">
        <v>1</v>
      </c>
      <c r="K37" s="5"/>
    </row>
    <row r="38" spans="1:11" ht="21">
      <c r="A38" s="56">
        <v>2</v>
      </c>
      <c r="B38" s="55" t="str">
        <f>VLOOKUP(A38,テーブル!$A$2:$B$12,2)</f>
        <v>福祉施設</v>
      </c>
      <c r="C38" s="30">
        <v>4</v>
      </c>
      <c r="D38" s="25" t="str">
        <f>VLOOKUP(C38,テーブル!$D$2:$E$13,2)</f>
        <v>民間施設</v>
      </c>
      <c r="E38" s="1" t="s">
        <v>1188</v>
      </c>
      <c r="F38" s="16" t="s">
        <v>493</v>
      </c>
      <c r="H38" s="4">
        <v>1</v>
      </c>
      <c r="K38" s="5"/>
    </row>
    <row r="39" spans="1:11" ht="21">
      <c r="A39" s="56">
        <v>2</v>
      </c>
      <c r="B39" s="55" t="str">
        <f>VLOOKUP(A39,テーブル!$A$2:$B$12,2)</f>
        <v>福祉施設</v>
      </c>
      <c r="C39" s="30">
        <v>4</v>
      </c>
      <c r="D39" s="25" t="str">
        <f>VLOOKUP(C39,テーブル!$D$2:$E$13,2)</f>
        <v>民間施設</v>
      </c>
      <c r="E39" s="1" t="s">
        <v>1189</v>
      </c>
      <c r="F39" s="16" t="s">
        <v>494</v>
      </c>
      <c r="H39" s="4">
        <v>1</v>
      </c>
      <c r="K39" s="5"/>
    </row>
    <row r="40" spans="1:11" ht="21">
      <c r="A40" s="56">
        <v>2</v>
      </c>
      <c r="B40" s="55" t="str">
        <f>VLOOKUP(A40,テーブル!$A$2:$B$12,2)</f>
        <v>福祉施設</v>
      </c>
      <c r="C40" s="30">
        <v>4</v>
      </c>
      <c r="D40" s="25" t="str">
        <f>VLOOKUP(C40,テーブル!$D$2:$E$13,2)</f>
        <v>民間施設</v>
      </c>
      <c r="E40" s="1" t="s">
        <v>1190</v>
      </c>
      <c r="F40" s="16" t="s">
        <v>494</v>
      </c>
      <c r="H40" s="4">
        <v>1</v>
      </c>
      <c r="K40" s="5"/>
    </row>
    <row r="41" spans="1:11" ht="21">
      <c r="A41" s="56">
        <v>2</v>
      </c>
      <c r="B41" s="55" t="str">
        <f>VLOOKUP(A41,テーブル!$A$2:$B$12,2)</f>
        <v>福祉施設</v>
      </c>
      <c r="C41" s="30">
        <v>4</v>
      </c>
      <c r="D41" s="25" t="str">
        <f>VLOOKUP(C41,テーブル!$D$2:$E$13,2)</f>
        <v>民間施設</v>
      </c>
      <c r="E41" s="1" t="s">
        <v>1308</v>
      </c>
      <c r="F41" s="16" t="s">
        <v>494</v>
      </c>
      <c r="H41" s="4">
        <v>1</v>
      </c>
      <c r="K41" s="5"/>
    </row>
    <row r="42" spans="1:11" ht="21">
      <c r="A42" s="56">
        <v>2</v>
      </c>
      <c r="B42" s="55" t="str">
        <f>VLOOKUP(A42,テーブル!$A$2:$B$12,2)</f>
        <v>福祉施設</v>
      </c>
      <c r="C42" s="30">
        <v>4</v>
      </c>
      <c r="D42" s="25" t="str">
        <f>VLOOKUP(C42,テーブル!$D$2:$E$13,2)</f>
        <v>民間施設</v>
      </c>
      <c r="E42" s="1" t="s">
        <v>1191</v>
      </c>
      <c r="F42" s="16" t="s">
        <v>494</v>
      </c>
      <c r="H42" s="4">
        <v>1</v>
      </c>
      <c r="K42" s="5"/>
    </row>
    <row r="43" spans="1:11" ht="21">
      <c r="A43" s="56">
        <v>2</v>
      </c>
      <c r="B43" s="55" t="str">
        <f>VLOOKUP(A43,テーブル!$A$2:$B$12,2)</f>
        <v>福祉施設</v>
      </c>
      <c r="C43" s="30">
        <v>4</v>
      </c>
      <c r="D43" s="25" t="str">
        <f>VLOOKUP(C43,テーブル!$D$2:$E$13,2)</f>
        <v>民間施設</v>
      </c>
      <c r="E43" s="1" t="s">
        <v>1192</v>
      </c>
      <c r="F43" s="16" t="s">
        <v>494</v>
      </c>
      <c r="H43" s="4">
        <v>1</v>
      </c>
      <c r="K43" s="5"/>
    </row>
    <row r="44" spans="1:11" ht="21">
      <c r="A44" s="56">
        <v>2</v>
      </c>
      <c r="B44" s="55" t="str">
        <f>VLOOKUP(A44,テーブル!$A$2:$B$12,2)</f>
        <v>福祉施設</v>
      </c>
      <c r="C44" s="30">
        <v>4</v>
      </c>
      <c r="D44" s="25" t="str">
        <f>VLOOKUP(C44,テーブル!$D$2:$E$13,2)</f>
        <v>民間施設</v>
      </c>
      <c r="E44" s="1" t="s">
        <v>1193</v>
      </c>
      <c r="F44" s="16" t="s">
        <v>494</v>
      </c>
      <c r="H44" s="4">
        <v>1</v>
      </c>
      <c r="K44" s="5"/>
    </row>
    <row r="45" spans="1:11" ht="21">
      <c r="A45" s="56">
        <v>2</v>
      </c>
      <c r="B45" s="55" t="str">
        <f>VLOOKUP(A45,テーブル!$A$2:$B$12,2)</f>
        <v>福祉施設</v>
      </c>
      <c r="C45" s="30">
        <v>4</v>
      </c>
      <c r="D45" s="25" t="str">
        <f>VLOOKUP(C45,テーブル!$D$2:$E$13,2)</f>
        <v>民間施設</v>
      </c>
      <c r="E45" s="1" t="s">
        <v>1194</v>
      </c>
      <c r="F45" s="16" t="s">
        <v>495</v>
      </c>
      <c r="H45" s="4">
        <v>1</v>
      </c>
      <c r="K45" s="5"/>
    </row>
    <row r="46" spans="1:23" ht="21">
      <c r="A46" s="56">
        <v>2</v>
      </c>
      <c r="B46" s="55" t="str">
        <f>VLOOKUP(A46,テーブル!$A$2:$B$12,2)</f>
        <v>福祉施設</v>
      </c>
      <c r="C46" s="30">
        <v>4</v>
      </c>
      <c r="D46" s="25" t="str">
        <f>VLOOKUP(C46,テーブル!$D$2:$E$13,2)</f>
        <v>民間施設</v>
      </c>
      <c r="E46" s="1" t="s">
        <v>1195</v>
      </c>
      <c r="F46" s="16" t="s">
        <v>496</v>
      </c>
      <c r="H46" s="6">
        <v>1</v>
      </c>
      <c r="I46" s="6"/>
      <c r="J46" s="6"/>
      <c r="K46" s="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9" customFormat="1" ht="21">
      <c r="A47" s="54">
        <v>2</v>
      </c>
      <c r="B47" s="55" t="str">
        <f>VLOOKUP(A47,テーブル!$A$2:$B$12,2)</f>
        <v>福祉施設</v>
      </c>
      <c r="C47" s="30">
        <v>4</v>
      </c>
      <c r="D47" s="25" t="str">
        <f>VLOOKUP(C47,テーブル!$D$2:$E$13,2)</f>
        <v>民間施設</v>
      </c>
      <c r="E47" s="1" t="s">
        <v>1288</v>
      </c>
      <c r="F47" s="16" t="s">
        <v>1325</v>
      </c>
      <c r="H47" s="4">
        <v>1</v>
      </c>
      <c r="I47" s="6"/>
      <c r="J47" s="6"/>
      <c r="K47" s="5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11" ht="21">
      <c r="A48" s="56">
        <v>2</v>
      </c>
      <c r="B48" s="55" t="str">
        <f>VLOOKUP(A48,テーブル!$A$2:$B$12,2)</f>
        <v>福祉施設</v>
      </c>
      <c r="C48" s="30">
        <v>4</v>
      </c>
      <c r="D48" s="25" t="str">
        <f>VLOOKUP(C48,テーブル!$D$2:$E$13,2)</f>
        <v>民間施設</v>
      </c>
      <c r="E48" s="1" t="s">
        <v>1289</v>
      </c>
      <c r="F48" s="16" t="s">
        <v>497</v>
      </c>
      <c r="H48" s="4">
        <v>1</v>
      </c>
      <c r="K48" s="5"/>
    </row>
    <row r="49" spans="1:11" ht="21">
      <c r="A49" s="56">
        <v>2</v>
      </c>
      <c r="B49" s="55" t="str">
        <f>VLOOKUP(A49,テーブル!$A$2:$B$12,2)</f>
        <v>福祉施設</v>
      </c>
      <c r="C49" s="30">
        <v>4</v>
      </c>
      <c r="D49" s="25" t="str">
        <f>VLOOKUP(C49,テーブル!$D$2:$E$13,2)</f>
        <v>民間施設</v>
      </c>
      <c r="E49" s="1" t="s">
        <v>1290</v>
      </c>
      <c r="F49" s="16" t="s">
        <v>1326</v>
      </c>
      <c r="H49" s="4">
        <v>1</v>
      </c>
      <c r="K49" s="5"/>
    </row>
    <row r="50" spans="1:11" ht="21">
      <c r="A50" s="56">
        <v>2</v>
      </c>
      <c r="B50" s="55" t="str">
        <f>VLOOKUP(A50,テーブル!$A$2:$B$12,2)</f>
        <v>福祉施設</v>
      </c>
      <c r="C50" s="30">
        <v>4</v>
      </c>
      <c r="D50" s="25" t="str">
        <f>VLOOKUP(C50,テーブル!$D$2:$E$13,2)</f>
        <v>民間施設</v>
      </c>
      <c r="E50" s="1" t="s">
        <v>499</v>
      </c>
      <c r="F50" s="16" t="s">
        <v>500</v>
      </c>
      <c r="H50" s="4">
        <v>1</v>
      </c>
      <c r="K50" s="5"/>
    </row>
    <row r="51" spans="1:11" ht="21">
      <c r="A51" s="56">
        <v>2</v>
      </c>
      <c r="B51" s="55" t="str">
        <f>VLOOKUP(A51,テーブル!$A$2:$B$12,2)</f>
        <v>福祉施設</v>
      </c>
      <c r="C51" s="30">
        <v>4</v>
      </c>
      <c r="D51" s="25" t="str">
        <f>VLOOKUP(C51,テーブル!$D$2:$E$13,2)</f>
        <v>民間施設</v>
      </c>
      <c r="E51" s="1" t="s">
        <v>907</v>
      </c>
      <c r="F51" s="16" t="s">
        <v>908</v>
      </c>
      <c r="H51" s="4">
        <v>1</v>
      </c>
      <c r="K51" s="5"/>
    </row>
    <row r="52" spans="1:11" ht="21">
      <c r="A52" s="56">
        <v>2</v>
      </c>
      <c r="B52" s="55" t="str">
        <f>VLOOKUP(A52,テーブル!$A$2:$B$12,2)</f>
        <v>福祉施設</v>
      </c>
      <c r="C52" s="30">
        <v>4</v>
      </c>
      <c r="D52" s="25" t="str">
        <f>VLOOKUP(C52,テーブル!$D$2:$E$13,2)</f>
        <v>民間施設</v>
      </c>
      <c r="E52" s="1" t="s">
        <v>1197</v>
      </c>
      <c r="F52" s="16" t="s">
        <v>1065</v>
      </c>
      <c r="H52" s="4">
        <v>1</v>
      </c>
      <c r="K52" s="5"/>
    </row>
    <row r="53" spans="1:11" ht="21">
      <c r="A53" s="56">
        <v>2</v>
      </c>
      <c r="B53" s="55" t="str">
        <f>VLOOKUP(A53,テーブル!$A$2:$B$12,2)</f>
        <v>福祉施設</v>
      </c>
      <c r="C53" s="30">
        <v>4</v>
      </c>
      <c r="D53" s="25" t="str">
        <f>VLOOKUP(C53,テーブル!$D$2:$E$13,2)</f>
        <v>民間施設</v>
      </c>
      <c r="E53" s="1" t="s">
        <v>1175</v>
      </c>
      <c r="F53" s="16" t="s">
        <v>1079</v>
      </c>
      <c r="H53" s="4">
        <v>1</v>
      </c>
      <c r="K53" s="5"/>
    </row>
    <row r="54" spans="1:11" ht="21">
      <c r="A54" s="56">
        <v>2</v>
      </c>
      <c r="B54" s="55" t="str">
        <f>VLOOKUP(A54,テーブル!$A$2:$B$12,2)</f>
        <v>福祉施設</v>
      </c>
      <c r="C54" s="30">
        <v>4</v>
      </c>
      <c r="D54" s="25" t="str">
        <f>VLOOKUP(C54,テーブル!$D$2:$E$13,2)</f>
        <v>民間施設</v>
      </c>
      <c r="E54" s="1" t="s">
        <v>1071</v>
      </c>
      <c r="F54" s="16" t="s">
        <v>1072</v>
      </c>
      <c r="H54" s="4">
        <v>1</v>
      </c>
      <c r="K54" s="5"/>
    </row>
    <row r="55" spans="1:11" ht="21">
      <c r="A55" s="56">
        <v>2</v>
      </c>
      <c r="B55" s="55" t="str">
        <f>VLOOKUP(A55,テーブル!$A$2:$B$12,2)</f>
        <v>福祉施設</v>
      </c>
      <c r="C55" s="30">
        <v>4</v>
      </c>
      <c r="D55" s="25" t="str">
        <f>VLOOKUP(C55,テーブル!$D$2:$E$13,2)</f>
        <v>民間施設</v>
      </c>
      <c r="E55" s="1" t="s">
        <v>1196</v>
      </c>
      <c r="F55" s="16" t="s">
        <v>1073</v>
      </c>
      <c r="H55" s="4">
        <v>1</v>
      </c>
      <c r="K55" s="5"/>
    </row>
    <row r="56" spans="1:11" ht="21">
      <c r="A56" s="56">
        <v>2</v>
      </c>
      <c r="B56" s="55" t="str">
        <f>VLOOKUP(A56,テーブル!$A$2:$B$12,2)</f>
        <v>福祉施設</v>
      </c>
      <c r="C56" s="30">
        <v>4</v>
      </c>
      <c r="D56" s="25" t="str">
        <f>VLOOKUP(C56,テーブル!$D$2:$E$13,2)</f>
        <v>民間施設</v>
      </c>
      <c r="E56" s="1" t="s">
        <v>1104</v>
      </c>
      <c r="F56" s="16" t="s">
        <v>1103</v>
      </c>
      <c r="H56" s="4">
        <v>1</v>
      </c>
      <c r="K56" s="5"/>
    </row>
    <row r="57" spans="1:11" ht="21">
      <c r="A57" s="56">
        <v>2</v>
      </c>
      <c r="B57" s="30" t="str">
        <f>VLOOKUP(A57,テーブル!$A$2:$B$12,2)</f>
        <v>福祉施設</v>
      </c>
      <c r="C57" s="30">
        <v>4</v>
      </c>
      <c r="D57" s="1" t="str">
        <f>VLOOKUP(C57,テーブル!$D$2:$E$13,2)</f>
        <v>民間施設</v>
      </c>
      <c r="E57" s="1" t="s">
        <v>1375</v>
      </c>
      <c r="F57" s="16" t="s">
        <v>1374</v>
      </c>
      <c r="H57" s="4">
        <v>1</v>
      </c>
      <c r="K57" s="5"/>
    </row>
    <row r="58" spans="1:11" ht="21">
      <c r="A58" s="56">
        <v>3</v>
      </c>
      <c r="B58" s="55" t="str">
        <f>VLOOKUP(A58,テーブル!$A$2:$B$12,2)</f>
        <v>文化施設</v>
      </c>
      <c r="C58" s="55">
        <v>1</v>
      </c>
      <c r="D58" s="25" t="str">
        <f>VLOOKUP(C58,テーブル!$D$2:$E$13,2)</f>
        <v>県有施設
</v>
      </c>
      <c r="E58" s="1" t="s">
        <v>567</v>
      </c>
      <c r="F58" s="16" t="s">
        <v>355</v>
      </c>
      <c r="H58" s="4">
        <v>1</v>
      </c>
      <c r="K58" s="5"/>
    </row>
    <row r="59" spans="1:11" ht="21">
      <c r="A59" s="56">
        <v>3</v>
      </c>
      <c r="B59" s="55" t="str">
        <f>VLOOKUP(A59,テーブル!$A$2:$B$12,2)</f>
        <v>文化施設</v>
      </c>
      <c r="C59" s="55">
        <v>1</v>
      </c>
      <c r="D59" s="25" t="str">
        <f>VLOOKUP(C59,テーブル!$D$2:$E$13,2)</f>
        <v>県有施設
</v>
      </c>
      <c r="E59" s="25" t="s">
        <v>568</v>
      </c>
      <c r="F59" s="26" t="s">
        <v>356</v>
      </c>
      <c r="H59" s="4">
        <v>1</v>
      </c>
      <c r="K59" s="5"/>
    </row>
    <row r="60" spans="1:11" ht="21">
      <c r="A60" s="56">
        <v>3</v>
      </c>
      <c r="B60" s="55" t="str">
        <f>VLOOKUP(A60,テーブル!$A$2:$B$12,2)</f>
        <v>文化施設</v>
      </c>
      <c r="C60" s="55">
        <v>1</v>
      </c>
      <c r="D60" s="25" t="str">
        <f>VLOOKUP(C60,テーブル!$D$2:$E$13,2)</f>
        <v>県有施設
</v>
      </c>
      <c r="E60" s="1" t="s">
        <v>569</v>
      </c>
      <c r="F60" s="16" t="s">
        <v>357</v>
      </c>
      <c r="H60" s="4">
        <v>1</v>
      </c>
      <c r="K60" s="5"/>
    </row>
    <row r="61" spans="1:23" ht="21">
      <c r="A61" s="56">
        <v>3</v>
      </c>
      <c r="B61" s="55" t="str">
        <f>VLOOKUP(A61,テーブル!$A$2:$B$12,2)</f>
        <v>文化施設</v>
      </c>
      <c r="C61" s="55">
        <v>1</v>
      </c>
      <c r="D61" s="25" t="str">
        <f>VLOOKUP(C61,テーブル!$D$2:$E$13,2)</f>
        <v>県有施設
</v>
      </c>
      <c r="E61" s="1" t="s">
        <v>6</v>
      </c>
      <c r="F61" s="16" t="s">
        <v>358</v>
      </c>
      <c r="G61" s="93"/>
      <c r="H61" s="4">
        <v>1</v>
      </c>
      <c r="K61" s="5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9" customFormat="1" ht="21">
      <c r="A62" s="56">
        <v>3</v>
      </c>
      <c r="B62" s="55" t="str">
        <f>VLOOKUP(A62,テーブル!$A$2:$B$12,2)</f>
        <v>文化施設</v>
      </c>
      <c r="C62" s="55">
        <v>2</v>
      </c>
      <c r="D62" s="25" t="str">
        <f>VLOOKUP(C62,テーブル!$D$2:$E$13,2)</f>
        <v>市町村
施設
</v>
      </c>
      <c r="E62" s="25" t="s">
        <v>639</v>
      </c>
      <c r="F62" s="26" t="s">
        <v>359</v>
      </c>
      <c r="G62" s="92"/>
      <c r="H62" s="4">
        <v>1</v>
      </c>
      <c r="I62" s="6"/>
      <c r="J62" s="6"/>
      <c r="K62" s="5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11" ht="21">
      <c r="A63" s="56">
        <v>3</v>
      </c>
      <c r="B63" s="55" t="str">
        <f>VLOOKUP(A63,テーブル!$A$2:$B$12,2)</f>
        <v>文化施設</v>
      </c>
      <c r="C63" s="55">
        <v>2</v>
      </c>
      <c r="D63" s="25" t="str">
        <f>VLOOKUP(C63,テーブル!$D$2:$E$13,2)</f>
        <v>市町村
施設
</v>
      </c>
      <c r="E63" s="25" t="s">
        <v>640</v>
      </c>
      <c r="F63" s="26" t="s">
        <v>359</v>
      </c>
      <c r="H63" s="4">
        <v>1</v>
      </c>
      <c r="K63" s="5"/>
    </row>
    <row r="64" spans="1:11" ht="21">
      <c r="A64" s="56">
        <v>3</v>
      </c>
      <c r="B64" s="55" t="str">
        <f>VLOOKUP(A64,テーブル!$A$2:$B$12,2)</f>
        <v>文化施設</v>
      </c>
      <c r="C64" s="55">
        <v>2</v>
      </c>
      <c r="D64" s="25" t="str">
        <f>VLOOKUP(C64,テーブル!$D$2:$E$13,2)</f>
        <v>市町村
施設
</v>
      </c>
      <c r="E64" s="25" t="s">
        <v>113</v>
      </c>
      <c r="F64" s="26" t="s">
        <v>114</v>
      </c>
      <c r="H64" s="4">
        <v>1</v>
      </c>
      <c r="K64" s="5"/>
    </row>
    <row r="65" spans="1:11" ht="21">
      <c r="A65" s="56">
        <v>3</v>
      </c>
      <c r="B65" s="55" t="str">
        <f>VLOOKUP(A65,テーブル!$A$2:$B$12,2)</f>
        <v>文化施設</v>
      </c>
      <c r="C65" s="55">
        <v>2</v>
      </c>
      <c r="D65" s="25" t="str">
        <f>VLOOKUP(C65,テーブル!$D$2:$E$13,2)</f>
        <v>市町村
施設
</v>
      </c>
      <c r="E65" s="25" t="s">
        <v>115</v>
      </c>
      <c r="F65" s="26" t="s">
        <v>114</v>
      </c>
      <c r="H65" s="4">
        <v>1</v>
      </c>
      <c r="K65" s="5"/>
    </row>
    <row r="66" spans="1:11" ht="21">
      <c r="A66" s="56">
        <v>3</v>
      </c>
      <c r="B66" s="55" t="str">
        <f>VLOOKUP(A66,テーブル!$A$2:$B$12,2)</f>
        <v>文化施設</v>
      </c>
      <c r="C66" s="55">
        <v>2</v>
      </c>
      <c r="D66" s="25" t="str">
        <f>VLOOKUP(C66,テーブル!$D$2:$E$13,2)</f>
        <v>市町村
施設
</v>
      </c>
      <c r="E66" s="25" t="s">
        <v>650</v>
      </c>
      <c r="F66" s="26" t="s">
        <v>1327</v>
      </c>
      <c r="H66" s="4">
        <v>1</v>
      </c>
      <c r="K66" s="5"/>
    </row>
    <row r="67" spans="1:11" ht="21">
      <c r="A67" s="56">
        <v>3</v>
      </c>
      <c r="B67" s="30" t="str">
        <f>VLOOKUP(A67,テーブル!$A$2:$B$12,2)</f>
        <v>文化施設</v>
      </c>
      <c r="C67" s="30">
        <v>2</v>
      </c>
      <c r="D67" s="1" t="str">
        <f>VLOOKUP(C67,テーブル!$D$2:$E$13,2)</f>
        <v>市町村
施設
</v>
      </c>
      <c r="E67" s="1" t="s">
        <v>1376</v>
      </c>
      <c r="F67" s="16" t="s">
        <v>1377</v>
      </c>
      <c r="H67" s="4">
        <v>1</v>
      </c>
      <c r="K67" s="5"/>
    </row>
    <row r="68" spans="1:11" s="6" customFormat="1" ht="21">
      <c r="A68" s="56">
        <v>4</v>
      </c>
      <c r="B68" s="55" t="str">
        <f>VLOOKUP(A68,テーブル!$A$2:$B$12,2)</f>
        <v>官公庁</v>
      </c>
      <c r="C68" s="55">
        <v>1</v>
      </c>
      <c r="D68" s="25" t="str">
        <f>VLOOKUP(C68,テーブル!$D$2:$E$13,2)</f>
        <v>県有施設
</v>
      </c>
      <c r="E68" s="1" t="s">
        <v>560</v>
      </c>
      <c r="F68" s="16" t="s">
        <v>360</v>
      </c>
      <c r="H68" s="4">
        <v>1</v>
      </c>
      <c r="K68" s="5"/>
    </row>
    <row r="69" spans="1:11" ht="21">
      <c r="A69" s="56">
        <v>4</v>
      </c>
      <c r="B69" s="55" t="str">
        <f>VLOOKUP(A69,テーブル!$A$2:$B$12,2)</f>
        <v>官公庁</v>
      </c>
      <c r="C69" s="55">
        <v>1</v>
      </c>
      <c r="D69" s="25" t="str">
        <f>VLOOKUP(C69,テーブル!$D$2:$E$13,2)</f>
        <v>県有施設
</v>
      </c>
      <c r="E69" s="1" t="s">
        <v>25</v>
      </c>
      <c r="F69" s="16" t="s">
        <v>267</v>
      </c>
      <c r="H69" s="4">
        <v>1</v>
      </c>
      <c r="K69" s="5"/>
    </row>
    <row r="70" spans="1:11" ht="21">
      <c r="A70" s="56">
        <v>4</v>
      </c>
      <c r="B70" s="55" t="str">
        <f>VLOOKUP(A70,テーブル!$A$2:$B$12,2)</f>
        <v>官公庁</v>
      </c>
      <c r="C70" s="55">
        <v>1</v>
      </c>
      <c r="D70" s="25" t="str">
        <f>VLOOKUP(C70,テーブル!$D$2:$E$13,2)</f>
        <v>県有施設
</v>
      </c>
      <c r="E70" s="25" t="s">
        <v>561</v>
      </c>
      <c r="F70" s="26" t="s">
        <v>361</v>
      </c>
      <c r="H70" s="4">
        <v>1</v>
      </c>
      <c r="K70" s="5"/>
    </row>
    <row r="71" spans="1:11" ht="21">
      <c r="A71" s="56">
        <v>4</v>
      </c>
      <c r="B71" s="55" t="str">
        <f>VLOOKUP(A71,テーブル!$A$2:$B$12,2)</f>
        <v>官公庁</v>
      </c>
      <c r="C71" s="55">
        <v>2</v>
      </c>
      <c r="D71" s="25" t="str">
        <f>VLOOKUP(C71,テーブル!$D$2:$E$13,2)</f>
        <v>市町村
施設
</v>
      </c>
      <c r="E71" s="25" t="s">
        <v>110</v>
      </c>
      <c r="F71" s="26" t="s">
        <v>111</v>
      </c>
      <c r="H71" s="4">
        <v>1</v>
      </c>
      <c r="K71" s="5"/>
    </row>
    <row r="72" spans="1:11" ht="21">
      <c r="A72" s="56">
        <v>4</v>
      </c>
      <c r="B72" s="55" t="str">
        <f>VLOOKUP(A72,テーブル!$A$2:$B$12,2)</f>
        <v>官公庁</v>
      </c>
      <c r="C72" s="55">
        <v>2</v>
      </c>
      <c r="D72" s="25" t="str">
        <f>VLOOKUP(C72,テーブル!$D$2:$E$13,2)</f>
        <v>市町村
施設
</v>
      </c>
      <c r="E72" s="25" t="s">
        <v>112</v>
      </c>
      <c r="F72" s="26" t="s">
        <v>362</v>
      </c>
      <c r="H72" s="4">
        <v>1</v>
      </c>
      <c r="K72" s="5"/>
    </row>
    <row r="73" spans="1:11" ht="21">
      <c r="A73" s="56">
        <v>4</v>
      </c>
      <c r="B73" s="55" t="str">
        <f>VLOOKUP(A73,テーブル!$A$2:$B$12,2)</f>
        <v>官公庁</v>
      </c>
      <c r="C73" s="55">
        <v>2</v>
      </c>
      <c r="D73" s="25" t="str">
        <f>VLOOKUP(C73,テーブル!$D$2:$E$13,2)</f>
        <v>市町村
施設
</v>
      </c>
      <c r="E73" s="1" t="s">
        <v>119</v>
      </c>
      <c r="F73" s="16" t="s">
        <v>363</v>
      </c>
      <c r="H73" s="4">
        <v>1</v>
      </c>
      <c r="K73" s="5"/>
    </row>
    <row r="74" spans="1:11" ht="21">
      <c r="A74" s="56">
        <v>4</v>
      </c>
      <c r="B74" s="55" t="str">
        <f>VLOOKUP(A74,テーブル!$A$2:$B$12,2)</f>
        <v>官公庁</v>
      </c>
      <c r="C74" s="55">
        <v>2</v>
      </c>
      <c r="D74" s="25" t="str">
        <f>VLOOKUP(C74,テーブル!$D$2:$E$13,2)</f>
        <v>市町村
施設
</v>
      </c>
      <c r="E74" s="1" t="s">
        <v>917</v>
      </c>
      <c r="F74" s="16" t="s">
        <v>918</v>
      </c>
      <c r="H74" s="4">
        <v>1</v>
      </c>
      <c r="K74" s="5"/>
    </row>
    <row r="75" spans="1:11" ht="21">
      <c r="A75" s="56">
        <v>4</v>
      </c>
      <c r="B75" s="55" t="str">
        <f>VLOOKUP(A75,テーブル!$A$2:$B$12,2)</f>
        <v>官公庁</v>
      </c>
      <c r="C75" s="30">
        <v>2</v>
      </c>
      <c r="D75" s="25" t="str">
        <f>VLOOKUP(C75,テーブル!$D$2:$E$13,2)</f>
        <v>市町村
施設
</v>
      </c>
      <c r="E75" s="1" t="s">
        <v>12</v>
      </c>
      <c r="F75" s="16" t="s">
        <v>364</v>
      </c>
      <c r="H75" s="4">
        <v>1</v>
      </c>
      <c r="K75" s="5"/>
    </row>
    <row r="76" spans="1:11" ht="21">
      <c r="A76" s="56">
        <v>4</v>
      </c>
      <c r="B76" s="55" t="str">
        <f>VLOOKUP(A76,テーブル!$A$2:$B$12,2)</f>
        <v>官公庁</v>
      </c>
      <c r="C76" s="30">
        <v>3</v>
      </c>
      <c r="D76" s="25" t="str">
        <f>VLOOKUP(C76,テーブル!$D$2:$E$13,2)</f>
        <v>国有施設
</v>
      </c>
      <c r="E76" s="1" t="s">
        <v>459</v>
      </c>
      <c r="F76" s="16" t="s">
        <v>1317</v>
      </c>
      <c r="H76" s="4">
        <v>1</v>
      </c>
      <c r="K76" s="5"/>
    </row>
    <row r="77" spans="1:11" ht="21">
      <c r="A77" s="56">
        <v>4</v>
      </c>
      <c r="B77" s="55" t="str">
        <f>VLOOKUP(A77,テーブル!$A$2:$B$12,2)</f>
        <v>官公庁</v>
      </c>
      <c r="C77" s="30">
        <v>3</v>
      </c>
      <c r="D77" s="25" t="str">
        <f>VLOOKUP(C77,テーブル!$D$2:$E$13,2)</f>
        <v>国有施設
</v>
      </c>
      <c r="E77" s="1" t="s">
        <v>739</v>
      </c>
      <c r="F77" s="16" t="s">
        <v>733</v>
      </c>
      <c r="H77" s="4">
        <v>1</v>
      </c>
      <c r="K77" s="5"/>
    </row>
    <row r="78" spans="1:11" ht="21">
      <c r="A78" s="56">
        <v>4</v>
      </c>
      <c r="B78" s="55" t="str">
        <f>VLOOKUP(A78,テーブル!$A$2:$B$12,2)</f>
        <v>官公庁</v>
      </c>
      <c r="C78" s="30">
        <v>3</v>
      </c>
      <c r="D78" s="25" t="str">
        <f>VLOOKUP(C78,テーブル!$D$2:$E$13,2)</f>
        <v>国有施設
</v>
      </c>
      <c r="E78" s="1" t="s">
        <v>460</v>
      </c>
      <c r="F78" s="16" t="s">
        <v>463</v>
      </c>
      <c r="H78" s="4">
        <v>1</v>
      </c>
      <c r="K78" s="5"/>
    </row>
    <row r="79" spans="1:11" ht="21">
      <c r="A79" s="56">
        <v>5</v>
      </c>
      <c r="B79" s="55" t="str">
        <f>VLOOKUP(A79,テーブル!$A$2:$B$12,2)</f>
        <v>物品販売・飲食店</v>
      </c>
      <c r="C79" s="55">
        <v>2</v>
      </c>
      <c r="D79" s="25" t="str">
        <f>VLOOKUP(C79,テーブル!$D$2:$E$13,2)</f>
        <v>市町村
施設
</v>
      </c>
      <c r="E79" s="25" t="s">
        <v>116</v>
      </c>
      <c r="F79" s="26" t="s">
        <v>117</v>
      </c>
      <c r="H79" s="4">
        <v>1</v>
      </c>
      <c r="K79" s="5"/>
    </row>
    <row r="80" spans="1:11" ht="21">
      <c r="A80" s="80">
        <v>5</v>
      </c>
      <c r="B80" s="81" t="str">
        <f>VLOOKUP(A80,テーブル!$A$2:$B$12,2)</f>
        <v>物品販売・飲食店</v>
      </c>
      <c r="C80" s="81">
        <v>2</v>
      </c>
      <c r="D80" s="82" t="str">
        <f>VLOOKUP(C80,テーブル!$D$2:$E$13,2)</f>
        <v>市町村
施設
</v>
      </c>
      <c r="E80" s="82" t="s">
        <v>29</v>
      </c>
      <c r="F80" s="83" t="s">
        <v>117</v>
      </c>
      <c r="K80" s="5"/>
    </row>
    <row r="81" spans="1:8" s="5" customFormat="1" ht="21">
      <c r="A81" s="56">
        <v>5</v>
      </c>
      <c r="B81" s="55" t="str">
        <f>VLOOKUP(A81,テーブル!$A$2:$B$12,2)</f>
        <v>物品販売・飲食店</v>
      </c>
      <c r="C81" s="30">
        <v>2</v>
      </c>
      <c r="D81" s="25" t="str">
        <f>VLOOKUP(C81,テーブル!$D$2:$E$13,2)</f>
        <v>市町村
施設
</v>
      </c>
      <c r="E81" s="1" t="s">
        <v>122</v>
      </c>
      <c r="F81" s="16" t="s">
        <v>368</v>
      </c>
      <c r="H81" s="5">
        <v>1</v>
      </c>
    </row>
    <row r="82" spans="1:6" s="5" customFormat="1" ht="21">
      <c r="A82" s="80">
        <v>5</v>
      </c>
      <c r="B82" s="81" t="str">
        <f>VLOOKUP(A82,テーブル!$A$2:$B$12,2)</f>
        <v>物品販売・飲食店</v>
      </c>
      <c r="C82" s="81">
        <v>2</v>
      </c>
      <c r="D82" s="82" t="str">
        <f>VLOOKUP(C82,テーブル!$D$2:$E$13,2)</f>
        <v>市町村
施設
</v>
      </c>
      <c r="E82" s="82" t="s">
        <v>30</v>
      </c>
      <c r="F82" s="83" t="s">
        <v>368</v>
      </c>
    </row>
    <row r="83" spans="1:11" ht="21">
      <c r="A83" s="56">
        <v>5</v>
      </c>
      <c r="B83" s="55" t="str">
        <f>VLOOKUP(A83,テーブル!$A$2:$B$12,2)</f>
        <v>物品販売・飲食店</v>
      </c>
      <c r="C83" s="30">
        <v>4</v>
      </c>
      <c r="D83" s="25" t="str">
        <f>VLOOKUP(C83,テーブル!$D$2:$E$13,2)</f>
        <v>民間施設</v>
      </c>
      <c r="E83" s="1" t="s">
        <v>1229</v>
      </c>
      <c r="F83" s="16" t="s">
        <v>513</v>
      </c>
      <c r="H83" s="5">
        <v>1</v>
      </c>
      <c r="K83" s="5"/>
    </row>
    <row r="84" spans="1:11" ht="21">
      <c r="A84" s="56">
        <v>5</v>
      </c>
      <c r="B84" s="55" t="str">
        <f>VLOOKUP(A84,テーブル!$A$2:$B$12,2)</f>
        <v>物品販売・飲食店</v>
      </c>
      <c r="C84" s="30">
        <v>4</v>
      </c>
      <c r="D84" s="25" t="str">
        <f>VLOOKUP(C84,テーブル!$D$2:$E$13,2)</f>
        <v>民間施設</v>
      </c>
      <c r="E84" s="1" t="s">
        <v>1228</v>
      </c>
      <c r="F84" s="16" t="s">
        <v>516</v>
      </c>
      <c r="H84" s="5">
        <v>1</v>
      </c>
      <c r="K84" s="5"/>
    </row>
    <row r="85" spans="1:11" ht="21">
      <c r="A85" s="56">
        <v>5</v>
      </c>
      <c r="B85" s="55" t="str">
        <f>VLOOKUP(A85,テーブル!$A$2:$B$12,2)</f>
        <v>物品販売・飲食店</v>
      </c>
      <c r="C85" s="30">
        <v>4</v>
      </c>
      <c r="D85" s="25" t="str">
        <f>VLOOKUP(C85,テーブル!$D$2:$E$13,2)</f>
        <v>民間施設</v>
      </c>
      <c r="E85" s="1" t="s">
        <v>1246</v>
      </c>
      <c r="F85" s="16" t="s">
        <v>365</v>
      </c>
      <c r="H85" s="5">
        <v>1</v>
      </c>
      <c r="K85" s="5"/>
    </row>
    <row r="86" spans="1:11" ht="21">
      <c r="A86" s="56">
        <v>5</v>
      </c>
      <c r="B86" s="55" t="str">
        <f>VLOOKUP(A86,テーブル!$A$2:$B$12,2)</f>
        <v>物品販売・飲食店</v>
      </c>
      <c r="C86" s="30">
        <v>4</v>
      </c>
      <c r="D86" s="25" t="str">
        <f>VLOOKUP(C86,テーブル!$D$2:$E$13,2)</f>
        <v>民間施設</v>
      </c>
      <c r="E86" s="1" t="s">
        <v>1245</v>
      </c>
      <c r="F86" s="16" t="s">
        <v>517</v>
      </c>
      <c r="H86" s="5">
        <v>1</v>
      </c>
      <c r="K86" s="5"/>
    </row>
    <row r="87" spans="1:11" ht="21">
      <c r="A87" s="56">
        <v>5</v>
      </c>
      <c r="B87" s="55" t="str">
        <f>VLOOKUP(A87,テーブル!$A$2:$B$12,2)</f>
        <v>物品販売・飲食店</v>
      </c>
      <c r="C87" s="30">
        <v>4</v>
      </c>
      <c r="D87" s="25" t="str">
        <f>VLOOKUP(C87,テーブル!$D$2:$E$13,2)</f>
        <v>民間施設</v>
      </c>
      <c r="E87" s="1" t="s">
        <v>1230</v>
      </c>
      <c r="F87" s="16" t="s">
        <v>518</v>
      </c>
      <c r="H87" s="5">
        <v>1</v>
      </c>
      <c r="K87" s="5"/>
    </row>
    <row r="88" spans="1:11" ht="21">
      <c r="A88" s="56">
        <v>5</v>
      </c>
      <c r="B88" s="55" t="str">
        <f>VLOOKUP(A88,テーブル!$A$2:$B$12,2)</f>
        <v>物品販売・飲食店</v>
      </c>
      <c r="C88" s="30">
        <v>4</v>
      </c>
      <c r="D88" s="25" t="str">
        <f>VLOOKUP(C88,テーブル!$D$2:$E$13,2)</f>
        <v>民間施設</v>
      </c>
      <c r="E88" s="1" t="s">
        <v>1291</v>
      </c>
      <c r="F88" s="16" t="s">
        <v>519</v>
      </c>
      <c r="H88" s="5">
        <v>1</v>
      </c>
      <c r="K88" s="5"/>
    </row>
    <row r="89" spans="1:11" ht="21">
      <c r="A89" s="56">
        <v>5</v>
      </c>
      <c r="B89" s="55" t="str">
        <f>VLOOKUP(A89,テーブル!$A$2:$B$12,2)</f>
        <v>物品販売・飲食店</v>
      </c>
      <c r="C89" s="30">
        <v>4</v>
      </c>
      <c r="D89" s="25" t="str">
        <f>VLOOKUP(C89,テーブル!$D$2:$E$13,2)</f>
        <v>民間施設</v>
      </c>
      <c r="E89" s="1" t="s">
        <v>1134</v>
      </c>
      <c r="F89" s="16" t="s">
        <v>520</v>
      </c>
      <c r="H89" s="5">
        <v>1</v>
      </c>
      <c r="K89" s="5"/>
    </row>
    <row r="90" spans="1:11" ht="21">
      <c r="A90" s="56">
        <v>5</v>
      </c>
      <c r="B90" s="55" t="str">
        <f>VLOOKUP(A90,テーブル!$A$2:$B$12,2)</f>
        <v>物品販売・飲食店</v>
      </c>
      <c r="C90" s="30">
        <v>4</v>
      </c>
      <c r="D90" s="25" t="str">
        <f>VLOOKUP(C90,テーブル!$D$2:$E$13,2)</f>
        <v>民間施設</v>
      </c>
      <c r="E90" s="1" t="s">
        <v>268</v>
      </c>
      <c r="F90" s="16" t="s">
        <v>534</v>
      </c>
      <c r="H90" s="5">
        <v>1</v>
      </c>
      <c r="K90" s="5"/>
    </row>
    <row r="91" spans="1:11" ht="21">
      <c r="A91" s="56">
        <v>5</v>
      </c>
      <c r="B91" s="55" t="str">
        <f>VLOOKUP(A91,テーブル!$A$2:$B$12,2)</f>
        <v>物品販売・飲食店</v>
      </c>
      <c r="C91" s="30">
        <v>4</v>
      </c>
      <c r="D91" s="25" t="str">
        <f>VLOOKUP(C91,テーブル!$D$2:$E$13,2)</f>
        <v>民間施設</v>
      </c>
      <c r="E91" s="1" t="s">
        <v>1109</v>
      </c>
      <c r="F91" s="16" t="s">
        <v>535</v>
      </c>
      <c r="H91" s="5">
        <v>1</v>
      </c>
      <c r="K91" s="5"/>
    </row>
    <row r="92" spans="1:11" ht="21">
      <c r="A92" s="56">
        <v>5</v>
      </c>
      <c r="B92" s="55" t="str">
        <f>VLOOKUP(A92,テーブル!$A$2:$B$12,2)</f>
        <v>物品販売・飲食店</v>
      </c>
      <c r="C92" s="30">
        <v>4</v>
      </c>
      <c r="D92" s="25" t="str">
        <f>VLOOKUP(C92,テーブル!$D$2:$E$13,2)</f>
        <v>民間施設</v>
      </c>
      <c r="E92" s="1" t="s">
        <v>1110</v>
      </c>
      <c r="F92" s="16" t="s">
        <v>536</v>
      </c>
      <c r="H92" s="5">
        <v>1</v>
      </c>
      <c r="K92" s="5"/>
    </row>
    <row r="93" spans="1:11" ht="21">
      <c r="A93" s="56">
        <v>5</v>
      </c>
      <c r="B93" s="55" t="str">
        <f>VLOOKUP(A93,テーブル!$A$2:$B$12,2)</f>
        <v>物品販売・飲食店</v>
      </c>
      <c r="C93" s="30">
        <v>4</v>
      </c>
      <c r="D93" s="25" t="str">
        <f>VLOOKUP(C93,テーブル!$D$2:$E$13,2)</f>
        <v>民間施設</v>
      </c>
      <c r="E93" s="1" t="s">
        <v>1242</v>
      </c>
      <c r="F93" s="16" t="s">
        <v>537</v>
      </c>
      <c r="H93" s="5">
        <v>1</v>
      </c>
      <c r="K93" s="5"/>
    </row>
    <row r="94" spans="1:11" ht="21">
      <c r="A94" s="56">
        <v>5</v>
      </c>
      <c r="B94" s="55" t="str">
        <f>VLOOKUP(A94,テーブル!$A$2:$B$12,2)</f>
        <v>物品販売・飲食店</v>
      </c>
      <c r="C94" s="30">
        <v>4</v>
      </c>
      <c r="D94" s="25" t="str">
        <f>VLOOKUP(C94,テーブル!$D$2:$E$13,2)</f>
        <v>民間施設</v>
      </c>
      <c r="E94" s="1" t="s">
        <v>1243</v>
      </c>
      <c r="F94" s="16" t="s">
        <v>269</v>
      </c>
      <c r="H94" s="5">
        <v>1</v>
      </c>
      <c r="K94" s="5"/>
    </row>
    <row r="95" spans="1:11" ht="21">
      <c r="A95" s="56">
        <v>5</v>
      </c>
      <c r="B95" s="55" t="str">
        <f>VLOOKUP(A95,テーブル!$A$2:$B$12,2)</f>
        <v>物品販売・飲食店</v>
      </c>
      <c r="C95" s="30">
        <v>4</v>
      </c>
      <c r="D95" s="25" t="str">
        <f>VLOOKUP(C95,テーブル!$D$2:$E$13,2)</f>
        <v>民間施設</v>
      </c>
      <c r="E95" s="1" t="s">
        <v>1244</v>
      </c>
      <c r="F95" s="16" t="s">
        <v>366</v>
      </c>
      <c r="H95" s="5">
        <v>1</v>
      </c>
      <c r="K95" s="5"/>
    </row>
    <row r="96" spans="1:11" ht="21">
      <c r="A96" s="56">
        <v>5</v>
      </c>
      <c r="B96" s="55" t="str">
        <f>VLOOKUP(A96,テーブル!$A$2:$B$12,2)</f>
        <v>物品販売・飲食店</v>
      </c>
      <c r="C96" s="30">
        <v>4</v>
      </c>
      <c r="D96" s="25" t="str">
        <f>VLOOKUP(C96,テーブル!$D$2:$E$13,2)</f>
        <v>民間施設</v>
      </c>
      <c r="E96" s="1" t="s">
        <v>1241</v>
      </c>
      <c r="F96" s="16" t="s">
        <v>270</v>
      </c>
      <c r="H96" s="5">
        <v>1</v>
      </c>
      <c r="K96" s="5"/>
    </row>
    <row r="97" spans="1:11" ht="21">
      <c r="A97" s="56">
        <v>5</v>
      </c>
      <c r="B97" s="55" t="str">
        <f>VLOOKUP(A97,テーブル!$A$2:$B$12,2)</f>
        <v>物品販売・飲食店</v>
      </c>
      <c r="C97" s="30">
        <v>4</v>
      </c>
      <c r="D97" s="25" t="str">
        <f>VLOOKUP(C97,テーブル!$D$2:$E$13,2)</f>
        <v>民間施設</v>
      </c>
      <c r="E97" s="1" t="s">
        <v>653</v>
      </c>
      <c r="F97" s="16" t="s">
        <v>654</v>
      </c>
      <c r="H97" s="5">
        <v>1</v>
      </c>
      <c r="K97" s="5"/>
    </row>
    <row r="98" spans="1:11" ht="21">
      <c r="A98" s="56">
        <v>5</v>
      </c>
      <c r="B98" s="55" t="str">
        <f>VLOOKUP(A98,テーブル!$A$2:$B$12,2)</f>
        <v>物品販売・飲食店</v>
      </c>
      <c r="C98" s="30">
        <v>4</v>
      </c>
      <c r="D98" s="25" t="str">
        <f>VLOOKUP(C98,テーブル!$D$2:$E$13,2)</f>
        <v>民間施設</v>
      </c>
      <c r="E98" s="1" t="s">
        <v>655</v>
      </c>
      <c r="F98" s="16" t="s">
        <v>656</v>
      </c>
      <c r="H98" s="5">
        <v>1</v>
      </c>
      <c r="K98" s="5"/>
    </row>
    <row r="99" spans="1:11" ht="21">
      <c r="A99" s="56">
        <v>5</v>
      </c>
      <c r="B99" s="55" t="str">
        <f>VLOOKUP(A99,テーブル!$A$2:$B$12,2)</f>
        <v>物品販売・飲食店</v>
      </c>
      <c r="C99" s="30">
        <v>4</v>
      </c>
      <c r="D99" s="25" t="str">
        <f>VLOOKUP(C99,テーブル!$D$2:$E$13,2)</f>
        <v>民間施設</v>
      </c>
      <c r="E99" s="1" t="s">
        <v>657</v>
      </c>
      <c r="F99" s="16" t="s">
        <v>658</v>
      </c>
      <c r="H99" s="5">
        <v>1</v>
      </c>
      <c r="K99" s="5"/>
    </row>
    <row r="100" spans="1:11" ht="21">
      <c r="A100" s="56">
        <v>5</v>
      </c>
      <c r="B100" s="55" t="str">
        <f>VLOOKUP(A100,テーブル!$A$2:$B$12,2)</f>
        <v>物品販売・飲食店</v>
      </c>
      <c r="C100" s="30">
        <v>4</v>
      </c>
      <c r="D100" s="25" t="str">
        <f>VLOOKUP(C100,テーブル!$D$2:$E$13,2)</f>
        <v>民間施設</v>
      </c>
      <c r="E100" s="1" t="s">
        <v>659</v>
      </c>
      <c r="F100" s="16" t="s">
        <v>660</v>
      </c>
      <c r="H100" s="5">
        <v>1</v>
      </c>
      <c r="K100" s="5"/>
    </row>
    <row r="101" spans="1:11" ht="21">
      <c r="A101" s="56">
        <v>5</v>
      </c>
      <c r="B101" s="55" t="str">
        <f>VLOOKUP(A101,テーブル!$A$2:$B$12,2)</f>
        <v>物品販売・飲食店</v>
      </c>
      <c r="C101" s="30">
        <v>4</v>
      </c>
      <c r="D101" s="25" t="str">
        <f>VLOOKUP(C101,テーブル!$D$2:$E$13,2)</f>
        <v>民間施設</v>
      </c>
      <c r="E101" s="1" t="s">
        <v>661</v>
      </c>
      <c r="F101" s="16" t="s">
        <v>662</v>
      </c>
      <c r="H101" s="5">
        <v>1</v>
      </c>
      <c r="K101" s="5"/>
    </row>
    <row r="102" spans="1:11" ht="21">
      <c r="A102" s="56">
        <v>5</v>
      </c>
      <c r="B102" s="55" t="str">
        <f>VLOOKUP(A102,テーブル!$A$2:$B$12,2)</f>
        <v>物品販売・飲食店</v>
      </c>
      <c r="C102" s="30">
        <v>4</v>
      </c>
      <c r="D102" s="25" t="str">
        <f>VLOOKUP(C102,テーブル!$D$2:$E$13,2)</f>
        <v>民間施設</v>
      </c>
      <c r="E102" s="1" t="s">
        <v>663</v>
      </c>
      <c r="F102" s="16" t="s">
        <v>664</v>
      </c>
      <c r="H102" s="5">
        <v>1</v>
      </c>
      <c r="K102" s="5"/>
    </row>
    <row r="103" spans="1:11" ht="21">
      <c r="A103" s="56">
        <v>5</v>
      </c>
      <c r="B103" s="55" t="str">
        <f>VLOOKUP(A103,テーブル!$A$2:$B$12,2)</f>
        <v>物品販売・飲食店</v>
      </c>
      <c r="C103" s="30">
        <v>4</v>
      </c>
      <c r="D103" s="25" t="str">
        <f>VLOOKUP(C103,テーブル!$D$2:$E$13,2)</f>
        <v>民間施設</v>
      </c>
      <c r="E103" s="1" t="s">
        <v>665</v>
      </c>
      <c r="F103" s="16" t="s">
        <v>666</v>
      </c>
      <c r="H103" s="5">
        <v>1</v>
      </c>
      <c r="K103" s="5"/>
    </row>
    <row r="104" spans="1:11" ht="21">
      <c r="A104" s="56">
        <v>5</v>
      </c>
      <c r="B104" s="55" t="str">
        <f>VLOOKUP(A104,テーブル!$A$2:$B$12,2)</f>
        <v>物品販売・飲食店</v>
      </c>
      <c r="C104" s="30">
        <v>4</v>
      </c>
      <c r="D104" s="25" t="str">
        <f>VLOOKUP(C104,テーブル!$D$2:$E$13,2)</f>
        <v>民間施設</v>
      </c>
      <c r="E104" s="1" t="s">
        <v>667</v>
      </c>
      <c r="F104" s="16" t="s">
        <v>668</v>
      </c>
      <c r="H104" s="5">
        <v>1</v>
      </c>
      <c r="K104" s="5"/>
    </row>
    <row r="105" spans="1:11" ht="21">
      <c r="A105" s="56">
        <v>5</v>
      </c>
      <c r="B105" s="55" t="str">
        <f>VLOOKUP(A105,テーブル!$A$2:$B$12,2)</f>
        <v>物品販売・飲食店</v>
      </c>
      <c r="C105" s="30">
        <v>4</v>
      </c>
      <c r="D105" s="25" t="str">
        <f>VLOOKUP(C105,テーブル!$D$2:$E$13,2)</f>
        <v>民間施設</v>
      </c>
      <c r="E105" s="1" t="s">
        <v>669</v>
      </c>
      <c r="F105" s="16" t="s">
        <v>670</v>
      </c>
      <c r="H105" s="5">
        <v>1</v>
      </c>
      <c r="K105" s="5"/>
    </row>
    <row r="106" spans="1:11" ht="21">
      <c r="A106" s="56">
        <v>5</v>
      </c>
      <c r="B106" s="55" t="str">
        <f>VLOOKUP(A106,テーブル!$A$2:$B$12,2)</f>
        <v>物品販売・飲食店</v>
      </c>
      <c r="C106" s="30">
        <v>4</v>
      </c>
      <c r="D106" s="25" t="str">
        <f>VLOOKUP(C106,テーブル!$D$2:$E$13,2)</f>
        <v>民間施設</v>
      </c>
      <c r="E106" s="1" t="s">
        <v>1113</v>
      </c>
      <c r="F106" s="16" t="s">
        <v>1114</v>
      </c>
      <c r="H106" s="5">
        <v>1</v>
      </c>
      <c r="K106" s="5"/>
    </row>
    <row r="107" spans="1:11" ht="21">
      <c r="A107" s="56">
        <v>5</v>
      </c>
      <c r="B107" s="55" t="str">
        <f>VLOOKUP(A107,テーブル!$A$2:$B$12,2)</f>
        <v>物品販売・飲食店</v>
      </c>
      <c r="C107" s="30">
        <v>4</v>
      </c>
      <c r="D107" s="25" t="str">
        <f>VLOOKUP(C107,テーブル!$D$2:$E$13,2)</f>
        <v>民間施設</v>
      </c>
      <c r="E107" s="1" t="s">
        <v>671</v>
      </c>
      <c r="F107" s="16" t="s">
        <v>672</v>
      </c>
      <c r="H107" s="5">
        <v>1</v>
      </c>
      <c r="K107" s="5"/>
    </row>
    <row r="108" spans="1:11" ht="21">
      <c r="A108" s="56">
        <v>5</v>
      </c>
      <c r="B108" s="55" t="str">
        <f>VLOOKUP(A108,テーブル!$A$2:$B$12,2)</f>
        <v>物品販売・飲食店</v>
      </c>
      <c r="C108" s="30">
        <v>4</v>
      </c>
      <c r="D108" s="25" t="str">
        <f>VLOOKUP(C108,テーブル!$D$2:$E$13,2)</f>
        <v>民間施設</v>
      </c>
      <c r="E108" s="1" t="s">
        <v>674</v>
      </c>
      <c r="F108" s="16" t="s">
        <v>673</v>
      </c>
      <c r="H108" s="5">
        <v>1</v>
      </c>
      <c r="K108" s="5"/>
    </row>
    <row r="109" spans="1:11" ht="21">
      <c r="A109" s="56">
        <v>5</v>
      </c>
      <c r="B109" s="55" t="str">
        <f>VLOOKUP(A109,テーブル!$A$2:$B$12,2)</f>
        <v>物品販売・飲食店</v>
      </c>
      <c r="C109" s="30">
        <v>4</v>
      </c>
      <c r="D109" s="25" t="str">
        <f>VLOOKUP(C109,テーブル!$D$2:$E$13,2)</f>
        <v>民間施設</v>
      </c>
      <c r="E109" s="1" t="s">
        <v>675</v>
      </c>
      <c r="F109" s="16" t="s">
        <v>676</v>
      </c>
      <c r="H109" s="5">
        <v>1</v>
      </c>
      <c r="K109" s="5"/>
    </row>
    <row r="110" spans="1:11" ht="21">
      <c r="A110" s="56">
        <v>5</v>
      </c>
      <c r="B110" s="55" t="str">
        <f>VLOOKUP(A110,テーブル!$A$2:$B$12,2)</f>
        <v>物品販売・飲食店</v>
      </c>
      <c r="C110" s="30">
        <v>4</v>
      </c>
      <c r="D110" s="25" t="str">
        <f>VLOOKUP(C110,テーブル!$D$2:$E$13,2)</f>
        <v>民間施設</v>
      </c>
      <c r="E110" s="1" t="s">
        <v>677</v>
      </c>
      <c r="F110" s="16" t="s">
        <v>678</v>
      </c>
      <c r="H110" s="5">
        <v>1</v>
      </c>
      <c r="K110" s="5"/>
    </row>
    <row r="111" spans="1:11" ht="21">
      <c r="A111" s="56">
        <v>5</v>
      </c>
      <c r="B111" s="55" t="str">
        <f>VLOOKUP(A111,テーブル!$A$2:$B$12,2)</f>
        <v>物品販売・飲食店</v>
      </c>
      <c r="C111" s="30">
        <v>4</v>
      </c>
      <c r="D111" s="25" t="str">
        <f>VLOOKUP(C111,テーブル!$D$2:$E$13,2)</f>
        <v>民間施設</v>
      </c>
      <c r="E111" s="1" t="s">
        <v>679</v>
      </c>
      <c r="F111" s="16" t="s">
        <v>680</v>
      </c>
      <c r="H111" s="5">
        <v>1</v>
      </c>
      <c r="K111" s="5"/>
    </row>
    <row r="112" spans="1:11" ht="21">
      <c r="A112" s="56">
        <v>5</v>
      </c>
      <c r="B112" s="55" t="str">
        <f>VLOOKUP(A112,テーブル!$A$2:$B$12,2)</f>
        <v>物品販売・飲食店</v>
      </c>
      <c r="C112" s="30">
        <v>4</v>
      </c>
      <c r="D112" s="25" t="str">
        <f>VLOOKUP(C112,テーブル!$D$2:$E$13,2)</f>
        <v>民間施設</v>
      </c>
      <c r="E112" s="1" t="s">
        <v>681</v>
      </c>
      <c r="F112" s="16" t="s">
        <v>682</v>
      </c>
      <c r="H112" s="5">
        <v>1</v>
      </c>
      <c r="K112" s="5"/>
    </row>
    <row r="113" spans="1:11" ht="21">
      <c r="A113" s="56">
        <v>5</v>
      </c>
      <c r="B113" s="55" t="str">
        <f>VLOOKUP(A113,テーブル!$A$2:$B$12,2)</f>
        <v>物品販売・飲食店</v>
      </c>
      <c r="C113" s="30">
        <v>4</v>
      </c>
      <c r="D113" s="25" t="str">
        <f>VLOOKUP(C113,テーブル!$D$2:$E$13,2)</f>
        <v>民間施設</v>
      </c>
      <c r="E113" s="1" t="s">
        <v>683</v>
      </c>
      <c r="F113" s="16" t="s">
        <v>1318</v>
      </c>
      <c r="H113" s="5">
        <v>1</v>
      </c>
      <c r="K113" s="5"/>
    </row>
    <row r="114" spans="1:11" ht="21">
      <c r="A114" s="56">
        <v>5</v>
      </c>
      <c r="B114" s="55" t="str">
        <f>VLOOKUP(A114,テーブル!$A$2:$B$12,2)</f>
        <v>物品販売・飲食店</v>
      </c>
      <c r="C114" s="30">
        <v>4</v>
      </c>
      <c r="D114" s="25" t="str">
        <f>VLOOKUP(C114,テーブル!$D$2:$E$13,2)</f>
        <v>民間施設</v>
      </c>
      <c r="E114" s="1" t="s">
        <v>684</v>
      </c>
      <c r="F114" s="16" t="s">
        <v>685</v>
      </c>
      <c r="H114" s="5">
        <v>1</v>
      </c>
      <c r="K114" s="5"/>
    </row>
    <row r="115" spans="1:11" ht="21">
      <c r="A115" s="56">
        <v>5</v>
      </c>
      <c r="B115" s="55" t="str">
        <f>VLOOKUP(A115,テーブル!$A$2:$B$12,2)</f>
        <v>物品販売・飲食店</v>
      </c>
      <c r="C115" s="30">
        <v>4</v>
      </c>
      <c r="D115" s="25" t="str">
        <f>VLOOKUP(C115,テーブル!$D$2:$E$13,2)</f>
        <v>民間施設</v>
      </c>
      <c r="E115" s="1" t="s">
        <v>686</v>
      </c>
      <c r="F115" s="16" t="s">
        <v>687</v>
      </c>
      <c r="H115" s="5">
        <v>1</v>
      </c>
      <c r="K115" s="5"/>
    </row>
    <row r="116" spans="1:11" ht="21">
      <c r="A116" s="56">
        <v>5</v>
      </c>
      <c r="B116" s="55" t="str">
        <f>VLOOKUP(A116,テーブル!$A$2:$B$12,2)</f>
        <v>物品販売・飲食店</v>
      </c>
      <c r="C116" s="30">
        <v>4</v>
      </c>
      <c r="D116" s="25" t="str">
        <f>VLOOKUP(C116,テーブル!$D$2:$E$13,2)</f>
        <v>民間施設</v>
      </c>
      <c r="E116" s="1" t="s">
        <v>688</v>
      </c>
      <c r="F116" s="16" t="s">
        <v>689</v>
      </c>
      <c r="H116" s="5">
        <v>1</v>
      </c>
      <c r="K116" s="5"/>
    </row>
    <row r="117" spans="1:11" ht="21">
      <c r="A117" s="56">
        <v>5</v>
      </c>
      <c r="B117" s="55" t="str">
        <f>VLOOKUP(A117,テーブル!$A$2:$B$12,2)</f>
        <v>物品販売・飲食店</v>
      </c>
      <c r="C117" s="30">
        <v>4</v>
      </c>
      <c r="D117" s="25" t="str">
        <f>VLOOKUP(C117,テーブル!$D$2:$E$13,2)</f>
        <v>民間施設</v>
      </c>
      <c r="E117" s="1" t="s">
        <v>690</v>
      </c>
      <c r="F117" s="16" t="s">
        <v>691</v>
      </c>
      <c r="H117" s="5">
        <v>1</v>
      </c>
      <c r="K117" s="5"/>
    </row>
    <row r="118" spans="1:11" ht="21">
      <c r="A118" s="56">
        <v>5</v>
      </c>
      <c r="B118" s="55" t="str">
        <f>VLOOKUP(A118,テーブル!$A$2:$B$12,2)</f>
        <v>物品販売・飲食店</v>
      </c>
      <c r="C118" s="30">
        <v>4</v>
      </c>
      <c r="D118" s="25" t="str">
        <f>VLOOKUP(C118,テーブル!$D$2:$E$13,2)</f>
        <v>民間施設</v>
      </c>
      <c r="E118" s="1" t="s">
        <v>937</v>
      </c>
      <c r="F118" s="16" t="s">
        <v>935</v>
      </c>
      <c r="H118" s="5">
        <v>1</v>
      </c>
      <c r="K118" s="5"/>
    </row>
    <row r="119" spans="1:11" ht="21">
      <c r="A119" s="56">
        <v>5</v>
      </c>
      <c r="B119" s="55" t="str">
        <f>VLOOKUP(A119,テーブル!$A$2:$B$12,2)</f>
        <v>物品販売・飲食店</v>
      </c>
      <c r="C119" s="30">
        <v>4</v>
      </c>
      <c r="D119" s="25" t="str">
        <f>VLOOKUP(C119,テーブル!$D$2:$E$13,2)</f>
        <v>民間施設</v>
      </c>
      <c r="E119" s="1" t="s">
        <v>938</v>
      </c>
      <c r="F119" s="16" t="s">
        <v>936</v>
      </c>
      <c r="H119" s="5">
        <v>1</v>
      </c>
      <c r="K119" s="5"/>
    </row>
    <row r="120" spans="1:11" ht="21">
      <c r="A120" s="56">
        <v>5</v>
      </c>
      <c r="B120" s="30" t="str">
        <f>VLOOKUP(A120,テーブル!$A$2:$B$12,2)</f>
        <v>物品販売・飲食店</v>
      </c>
      <c r="C120" s="30">
        <v>4</v>
      </c>
      <c r="D120" s="1" t="str">
        <f>VLOOKUP(C120,テーブル!$D$2:$E$13,2)</f>
        <v>民間施設</v>
      </c>
      <c r="E120" s="1" t="s">
        <v>1042</v>
      </c>
      <c r="F120" s="16" t="s">
        <v>1043</v>
      </c>
      <c r="H120" s="5">
        <v>1</v>
      </c>
      <c r="K120" s="5"/>
    </row>
    <row r="121" spans="1:11" ht="21">
      <c r="A121" s="56">
        <v>5</v>
      </c>
      <c r="B121" s="30" t="str">
        <f>VLOOKUP(A121,テーブル!$A$2:$B$12,2)</f>
        <v>物品販売・飲食店</v>
      </c>
      <c r="C121" s="30">
        <v>4</v>
      </c>
      <c r="D121" s="1" t="str">
        <f>VLOOKUP(C121,テーブル!$D$2:$E$13,2)</f>
        <v>民間施設</v>
      </c>
      <c r="E121" s="1" t="s">
        <v>1044</v>
      </c>
      <c r="F121" s="16" t="s">
        <v>1045</v>
      </c>
      <c r="H121" s="5">
        <v>1</v>
      </c>
      <c r="K121" s="5"/>
    </row>
    <row r="122" spans="1:11" ht="21">
      <c r="A122" s="56">
        <v>5</v>
      </c>
      <c r="B122" s="30" t="str">
        <f>VLOOKUP(A122,テーブル!$A$2:$B$12,2)</f>
        <v>物品販売・飲食店</v>
      </c>
      <c r="C122" s="30">
        <v>4</v>
      </c>
      <c r="D122" s="1" t="str">
        <f>VLOOKUP(C122,テーブル!$D$2:$E$13,2)</f>
        <v>民間施設</v>
      </c>
      <c r="E122" s="1" t="s">
        <v>1337</v>
      </c>
      <c r="F122" s="16" t="s">
        <v>1336</v>
      </c>
      <c r="H122" s="5">
        <v>1</v>
      </c>
      <c r="K122" s="5"/>
    </row>
    <row r="123" spans="1:11" ht="21">
      <c r="A123" s="56">
        <v>5</v>
      </c>
      <c r="B123" s="30" t="str">
        <f>VLOOKUP(A123,テーブル!$A$2:$B$12,2)</f>
        <v>物品販売・飲食店</v>
      </c>
      <c r="C123" s="30">
        <v>4</v>
      </c>
      <c r="D123" s="1" t="str">
        <f>VLOOKUP(C123,テーブル!$D$2:$E$13,2)</f>
        <v>民間施設</v>
      </c>
      <c r="E123" s="1" t="s">
        <v>1410</v>
      </c>
      <c r="F123" s="16" t="s">
        <v>1415</v>
      </c>
      <c r="H123" s="5">
        <v>1</v>
      </c>
      <c r="K123" s="5"/>
    </row>
    <row r="124" spans="1:11" ht="21">
      <c r="A124" s="56">
        <v>5</v>
      </c>
      <c r="B124" s="30" t="str">
        <f>VLOOKUP(A124,テーブル!$A$2:$B$12,2)</f>
        <v>物品販売・飲食店</v>
      </c>
      <c r="C124" s="30">
        <v>4</v>
      </c>
      <c r="D124" s="1" t="str">
        <f>VLOOKUP(C124,テーブル!$D$2:$E$13,2)</f>
        <v>民間施設</v>
      </c>
      <c r="E124" s="1" t="s">
        <v>1411</v>
      </c>
      <c r="F124" s="16" t="s">
        <v>1414</v>
      </c>
      <c r="H124" s="5">
        <v>1</v>
      </c>
      <c r="K124" s="5"/>
    </row>
    <row r="125" spans="1:11" ht="21">
      <c r="A125" s="56">
        <v>5</v>
      </c>
      <c r="B125" s="30" t="str">
        <f>VLOOKUP(A125,テーブル!$A$2:$B$12,2)</f>
        <v>物品販売・飲食店</v>
      </c>
      <c r="C125" s="30">
        <v>4</v>
      </c>
      <c r="D125" s="1" t="str">
        <f>VLOOKUP(C125,テーブル!$D$2:$E$13,2)</f>
        <v>民間施設</v>
      </c>
      <c r="E125" s="1" t="s">
        <v>514</v>
      </c>
      <c r="F125" s="16" t="s">
        <v>515</v>
      </c>
      <c r="H125" s="5">
        <v>1</v>
      </c>
      <c r="K125" s="5"/>
    </row>
    <row r="126" spans="1:11" ht="21">
      <c r="A126" s="56">
        <v>5</v>
      </c>
      <c r="B126" s="30" t="str">
        <f>VLOOKUP(A126,テーブル!$A$2:$B$12,2)</f>
        <v>物品販売・飲食店</v>
      </c>
      <c r="C126" s="30">
        <v>4</v>
      </c>
      <c r="D126" s="1" t="str">
        <f>VLOOKUP(C126,テーブル!$D$2:$E$13,2)</f>
        <v>民間施設</v>
      </c>
      <c r="E126" s="1" t="s">
        <v>1370</v>
      </c>
      <c r="F126" s="16" t="s">
        <v>1371</v>
      </c>
      <c r="H126" s="5">
        <v>1</v>
      </c>
      <c r="K126" s="5"/>
    </row>
    <row r="127" spans="1:11" ht="21">
      <c r="A127" s="56">
        <v>5</v>
      </c>
      <c r="B127" s="30" t="str">
        <f>VLOOKUP(A127,テーブル!$A$2:$B$12,2)</f>
        <v>物品販売・飲食店</v>
      </c>
      <c r="C127" s="30">
        <v>4</v>
      </c>
      <c r="D127" s="1" t="str">
        <f>VLOOKUP(C127,テーブル!$D$2:$E$13,2)</f>
        <v>民間施設</v>
      </c>
      <c r="E127" s="12" t="s">
        <v>771</v>
      </c>
      <c r="F127" s="11" t="s">
        <v>748</v>
      </c>
      <c r="H127" s="5">
        <v>1</v>
      </c>
      <c r="K127" s="5"/>
    </row>
    <row r="128" spans="1:11" ht="21">
      <c r="A128" s="56">
        <v>5</v>
      </c>
      <c r="B128" s="30" t="str">
        <f>VLOOKUP(A128,テーブル!$A$2:$B$12,2)</f>
        <v>物品販売・飲食店</v>
      </c>
      <c r="C128" s="30">
        <v>4</v>
      </c>
      <c r="D128" s="1" t="str">
        <f>VLOOKUP(C128,テーブル!$D$2:$E$13,2)</f>
        <v>民間施設</v>
      </c>
      <c r="E128" s="12" t="s">
        <v>772</v>
      </c>
      <c r="F128" s="11" t="s">
        <v>749</v>
      </c>
      <c r="H128" s="5">
        <v>1</v>
      </c>
      <c r="K128" s="5"/>
    </row>
    <row r="129" spans="1:11" ht="21">
      <c r="A129" s="56">
        <v>5</v>
      </c>
      <c r="B129" s="30" t="str">
        <f>VLOOKUP(A129,テーブル!$A$2:$B$12,2)</f>
        <v>物品販売・飲食店</v>
      </c>
      <c r="C129" s="30">
        <v>4</v>
      </c>
      <c r="D129" s="1" t="str">
        <f>VLOOKUP(C129,テーブル!$D$2:$E$13,2)</f>
        <v>民間施設</v>
      </c>
      <c r="E129" s="12" t="s">
        <v>773</v>
      </c>
      <c r="F129" s="11" t="s">
        <v>750</v>
      </c>
      <c r="H129" s="5">
        <v>1</v>
      </c>
      <c r="K129" s="5"/>
    </row>
    <row r="130" spans="1:11" ht="21">
      <c r="A130" s="56">
        <v>5</v>
      </c>
      <c r="B130" s="30" t="str">
        <f>VLOOKUP(A130,テーブル!$A$2:$B$12,2)</f>
        <v>物品販売・飲食店</v>
      </c>
      <c r="C130" s="30">
        <v>4</v>
      </c>
      <c r="D130" s="1" t="str">
        <f>VLOOKUP(C130,テーブル!$D$2:$E$13,2)</f>
        <v>民間施設</v>
      </c>
      <c r="E130" s="12" t="s">
        <v>774</v>
      </c>
      <c r="F130" s="11" t="s">
        <v>751</v>
      </c>
      <c r="H130" s="5">
        <v>1</v>
      </c>
      <c r="K130" s="5"/>
    </row>
    <row r="131" spans="1:11" ht="21">
      <c r="A131" s="56">
        <v>5</v>
      </c>
      <c r="B131" s="30" t="str">
        <f>VLOOKUP(A131,テーブル!$A$2:$B$12,2)</f>
        <v>物品販売・飲食店</v>
      </c>
      <c r="C131" s="30">
        <v>4</v>
      </c>
      <c r="D131" s="1" t="str">
        <f>VLOOKUP(C131,テーブル!$D$2:$E$13,2)</f>
        <v>民間施設</v>
      </c>
      <c r="E131" s="12" t="s">
        <v>775</v>
      </c>
      <c r="F131" s="11" t="s">
        <v>752</v>
      </c>
      <c r="H131" s="5">
        <v>1</v>
      </c>
      <c r="K131" s="5"/>
    </row>
    <row r="132" spans="1:11" ht="21">
      <c r="A132" s="56">
        <v>5</v>
      </c>
      <c r="B132" s="30" t="str">
        <f>VLOOKUP(A132,テーブル!$A$2:$B$12,2)</f>
        <v>物品販売・飲食店</v>
      </c>
      <c r="C132" s="30">
        <v>4</v>
      </c>
      <c r="D132" s="1" t="str">
        <f>VLOOKUP(C132,テーブル!$D$2:$E$13,2)</f>
        <v>民間施設</v>
      </c>
      <c r="E132" s="12" t="s">
        <v>776</v>
      </c>
      <c r="F132" s="11" t="s">
        <v>753</v>
      </c>
      <c r="H132" s="5">
        <v>1</v>
      </c>
      <c r="K132" s="5"/>
    </row>
    <row r="133" spans="1:11" ht="21">
      <c r="A133" s="56">
        <v>5</v>
      </c>
      <c r="B133" s="30" t="str">
        <f>VLOOKUP(A133,テーブル!$A$2:$B$12,2)</f>
        <v>物品販売・飲食店</v>
      </c>
      <c r="C133" s="30">
        <v>4</v>
      </c>
      <c r="D133" s="1" t="str">
        <f>VLOOKUP(C133,テーブル!$D$2:$E$13,2)</f>
        <v>民間施設</v>
      </c>
      <c r="E133" s="12" t="s">
        <v>777</v>
      </c>
      <c r="F133" s="11" t="s">
        <v>754</v>
      </c>
      <c r="H133" s="5">
        <v>1</v>
      </c>
      <c r="K133" s="5"/>
    </row>
    <row r="134" spans="1:11" ht="21">
      <c r="A134" s="56">
        <v>5</v>
      </c>
      <c r="B134" s="30" t="str">
        <f>VLOOKUP(A134,テーブル!$A$2:$B$12,2)</f>
        <v>物品販売・飲食店</v>
      </c>
      <c r="C134" s="30">
        <v>4</v>
      </c>
      <c r="D134" s="1" t="str">
        <f>VLOOKUP(C134,テーブル!$D$2:$E$13,2)</f>
        <v>民間施設</v>
      </c>
      <c r="E134" s="12" t="s">
        <v>778</v>
      </c>
      <c r="F134" s="11" t="s">
        <v>755</v>
      </c>
      <c r="H134" s="5">
        <v>1</v>
      </c>
      <c r="K134" s="5"/>
    </row>
    <row r="135" spans="1:11" ht="21">
      <c r="A135" s="56">
        <v>5</v>
      </c>
      <c r="B135" s="30" t="str">
        <f>VLOOKUP(A135,テーブル!$A$2:$B$12,2)</f>
        <v>物品販売・飲食店</v>
      </c>
      <c r="C135" s="30">
        <v>4</v>
      </c>
      <c r="D135" s="1" t="str">
        <f>VLOOKUP(C135,テーブル!$D$2:$E$13,2)</f>
        <v>民間施設</v>
      </c>
      <c r="E135" s="12" t="s">
        <v>779</v>
      </c>
      <c r="F135" s="11" t="s">
        <v>756</v>
      </c>
      <c r="H135" s="5">
        <v>1</v>
      </c>
      <c r="K135" s="5"/>
    </row>
    <row r="136" spans="1:11" ht="21">
      <c r="A136" s="56">
        <v>5</v>
      </c>
      <c r="B136" s="30" t="str">
        <f>VLOOKUP(A136,テーブル!$A$2:$B$12,2)</f>
        <v>物品販売・飲食店</v>
      </c>
      <c r="C136" s="30">
        <v>4</v>
      </c>
      <c r="D136" s="1" t="str">
        <f>VLOOKUP(C136,テーブル!$D$2:$E$13,2)</f>
        <v>民間施設</v>
      </c>
      <c r="E136" s="12" t="s">
        <v>780</v>
      </c>
      <c r="F136" s="11" t="s">
        <v>757</v>
      </c>
      <c r="H136" s="5">
        <v>1</v>
      </c>
      <c r="K136" s="5"/>
    </row>
    <row r="137" spans="1:11" ht="21">
      <c r="A137" s="56">
        <v>5</v>
      </c>
      <c r="B137" s="30" t="str">
        <f>VLOOKUP(A137,テーブル!$A$2:$B$12,2)</f>
        <v>物品販売・飲食店</v>
      </c>
      <c r="C137" s="30">
        <v>4</v>
      </c>
      <c r="D137" s="1" t="str">
        <f>VLOOKUP(C137,テーブル!$D$2:$E$13,2)</f>
        <v>民間施設</v>
      </c>
      <c r="E137" s="12" t="s">
        <v>781</v>
      </c>
      <c r="F137" s="11" t="s">
        <v>758</v>
      </c>
      <c r="H137" s="5">
        <v>1</v>
      </c>
      <c r="K137" s="5"/>
    </row>
    <row r="138" spans="1:11" ht="21">
      <c r="A138" s="56">
        <v>5</v>
      </c>
      <c r="B138" s="30" t="str">
        <f>VLOOKUP(A138,テーブル!$A$2:$B$12,2)</f>
        <v>物品販売・飲食店</v>
      </c>
      <c r="C138" s="30">
        <v>4</v>
      </c>
      <c r="D138" s="1" t="str">
        <f>VLOOKUP(C138,テーブル!$D$2:$E$13,2)</f>
        <v>民間施設</v>
      </c>
      <c r="E138" s="12" t="s">
        <v>782</v>
      </c>
      <c r="F138" s="11" t="s">
        <v>759</v>
      </c>
      <c r="H138" s="5">
        <v>1</v>
      </c>
      <c r="K138" s="5"/>
    </row>
    <row r="139" spans="1:11" ht="21">
      <c r="A139" s="56">
        <v>5</v>
      </c>
      <c r="B139" s="30" t="str">
        <f>VLOOKUP(A139,テーブル!$A$2:$B$12,2)</f>
        <v>物品販売・飲食店</v>
      </c>
      <c r="C139" s="30">
        <v>4</v>
      </c>
      <c r="D139" s="1" t="str">
        <f>VLOOKUP(C139,テーブル!$D$2:$E$13,2)</f>
        <v>民間施設</v>
      </c>
      <c r="E139" s="12" t="s">
        <v>783</v>
      </c>
      <c r="F139" s="11" t="s">
        <v>760</v>
      </c>
      <c r="H139" s="5">
        <v>1</v>
      </c>
      <c r="K139" s="5"/>
    </row>
    <row r="140" spans="1:11" ht="21">
      <c r="A140" s="56">
        <v>5</v>
      </c>
      <c r="B140" s="30" t="str">
        <f>VLOOKUP(A140,テーブル!$A$2:$B$12,2)</f>
        <v>物品販売・飲食店</v>
      </c>
      <c r="C140" s="30">
        <v>4</v>
      </c>
      <c r="D140" s="1" t="str">
        <f>VLOOKUP(C140,テーブル!$D$2:$E$13,2)</f>
        <v>民間施設</v>
      </c>
      <c r="E140" s="12" t="s">
        <v>784</v>
      </c>
      <c r="F140" s="11" t="s">
        <v>761</v>
      </c>
      <c r="H140" s="5">
        <v>1</v>
      </c>
      <c r="K140" s="5"/>
    </row>
    <row r="141" spans="1:11" ht="21">
      <c r="A141" s="56">
        <v>5</v>
      </c>
      <c r="B141" s="30" t="str">
        <f>VLOOKUP(A141,テーブル!$A$2:$B$12,2)</f>
        <v>物品販売・飲食店</v>
      </c>
      <c r="C141" s="30">
        <v>4</v>
      </c>
      <c r="D141" s="1" t="str">
        <f>VLOOKUP(C141,テーブル!$D$2:$E$13,2)</f>
        <v>民間施設</v>
      </c>
      <c r="E141" s="12" t="s">
        <v>785</v>
      </c>
      <c r="F141" s="11" t="s">
        <v>762</v>
      </c>
      <c r="H141" s="5">
        <v>1</v>
      </c>
      <c r="K141" s="5"/>
    </row>
    <row r="142" spans="1:11" ht="21">
      <c r="A142" s="56">
        <v>5</v>
      </c>
      <c r="B142" s="30" t="str">
        <f>VLOOKUP(A142,テーブル!$A$2:$B$12,2)</f>
        <v>物品販売・飲食店</v>
      </c>
      <c r="C142" s="30">
        <v>4</v>
      </c>
      <c r="D142" s="1" t="str">
        <f>VLOOKUP(C142,テーブル!$D$2:$E$13,2)</f>
        <v>民間施設</v>
      </c>
      <c r="E142" s="12" t="s">
        <v>786</v>
      </c>
      <c r="F142" s="11" t="s">
        <v>763</v>
      </c>
      <c r="H142" s="5">
        <v>1</v>
      </c>
      <c r="K142" s="5"/>
    </row>
    <row r="143" spans="1:11" ht="21">
      <c r="A143" s="56">
        <v>5</v>
      </c>
      <c r="B143" s="30" t="str">
        <f>VLOOKUP(A143,テーブル!$A$2:$B$12,2)</f>
        <v>物品販売・飲食店</v>
      </c>
      <c r="C143" s="30">
        <v>4</v>
      </c>
      <c r="D143" s="1" t="str">
        <f>VLOOKUP(C143,テーブル!$D$2:$E$13,2)</f>
        <v>民間施設</v>
      </c>
      <c r="E143" s="12" t="s">
        <v>787</v>
      </c>
      <c r="F143" s="11" t="s">
        <v>764</v>
      </c>
      <c r="H143" s="5">
        <v>1</v>
      </c>
      <c r="K143" s="5"/>
    </row>
    <row r="144" spans="1:11" ht="21">
      <c r="A144" s="56">
        <v>5</v>
      </c>
      <c r="B144" s="30" t="str">
        <f>VLOOKUP(A144,テーブル!$A$2:$B$12,2)</f>
        <v>物品販売・飲食店</v>
      </c>
      <c r="C144" s="30">
        <v>4</v>
      </c>
      <c r="D144" s="1" t="str">
        <f>VLOOKUP(C144,テーブル!$D$2:$E$13,2)</f>
        <v>民間施設</v>
      </c>
      <c r="E144" s="12" t="s">
        <v>788</v>
      </c>
      <c r="F144" s="11" t="s">
        <v>765</v>
      </c>
      <c r="H144" s="5">
        <v>1</v>
      </c>
      <c r="K144" s="5"/>
    </row>
    <row r="145" spans="1:11" ht="21">
      <c r="A145" s="56">
        <v>5</v>
      </c>
      <c r="B145" s="30" t="str">
        <f>VLOOKUP(A145,テーブル!$A$2:$B$12,2)</f>
        <v>物品販売・飲食店</v>
      </c>
      <c r="C145" s="30">
        <v>4</v>
      </c>
      <c r="D145" s="1" t="str">
        <f>VLOOKUP(C145,テーブル!$D$2:$E$13,2)</f>
        <v>民間施設</v>
      </c>
      <c r="E145" s="12" t="s">
        <v>789</v>
      </c>
      <c r="F145" s="11" t="s">
        <v>766</v>
      </c>
      <c r="H145" s="5">
        <v>1</v>
      </c>
      <c r="K145" s="5"/>
    </row>
    <row r="146" spans="1:11" ht="21">
      <c r="A146" s="56">
        <v>5</v>
      </c>
      <c r="B146" s="30" t="str">
        <f>VLOOKUP(A146,テーブル!$A$2:$B$12,2)</f>
        <v>物品販売・飲食店</v>
      </c>
      <c r="C146" s="30">
        <v>4</v>
      </c>
      <c r="D146" s="1" t="str">
        <f>VLOOKUP(C146,テーブル!$D$2:$E$13,2)</f>
        <v>民間施設</v>
      </c>
      <c r="E146" s="12" t="s">
        <v>790</v>
      </c>
      <c r="F146" s="11" t="s">
        <v>767</v>
      </c>
      <c r="H146" s="5">
        <v>1</v>
      </c>
      <c r="K146" s="5"/>
    </row>
    <row r="147" spans="1:11" ht="21">
      <c r="A147" s="56">
        <v>5</v>
      </c>
      <c r="B147" s="30" t="str">
        <f>VLOOKUP(A147,テーブル!$A$2:$B$12,2)</f>
        <v>物品販売・飲食店</v>
      </c>
      <c r="C147" s="30">
        <v>4</v>
      </c>
      <c r="D147" s="1" t="str">
        <f>VLOOKUP(C147,テーブル!$D$2:$E$13,2)</f>
        <v>民間施設</v>
      </c>
      <c r="E147" s="12" t="s">
        <v>791</v>
      </c>
      <c r="F147" s="11" t="s">
        <v>768</v>
      </c>
      <c r="H147" s="5">
        <v>1</v>
      </c>
      <c r="K147" s="5"/>
    </row>
    <row r="148" spans="1:11" ht="21">
      <c r="A148" s="56">
        <v>5</v>
      </c>
      <c r="B148" s="30" t="str">
        <f>VLOOKUP(A148,テーブル!$A$2:$B$12,2)</f>
        <v>物品販売・飲食店</v>
      </c>
      <c r="C148" s="30">
        <v>4</v>
      </c>
      <c r="D148" s="1" t="str">
        <f>VLOOKUP(C148,テーブル!$D$2:$E$13,2)</f>
        <v>民間施設</v>
      </c>
      <c r="E148" s="12" t="s">
        <v>792</v>
      </c>
      <c r="F148" s="11" t="s">
        <v>769</v>
      </c>
      <c r="H148" s="5">
        <v>1</v>
      </c>
      <c r="K148" s="5"/>
    </row>
    <row r="149" spans="1:11" ht="21">
      <c r="A149" s="56">
        <v>5</v>
      </c>
      <c r="B149" s="30" t="str">
        <f>VLOOKUP(A149,テーブル!$A$2:$B$12,2)</f>
        <v>物品販売・飲食店</v>
      </c>
      <c r="C149" s="30">
        <v>4</v>
      </c>
      <c r="D149" s="1" t="str">
        <f>VLOOKUP(C149,テーブル!$D$2:$E$13,2)</f>
        <v>民間施設</v>
      </c>
      <c r="E149" s="12" t="s">
        <v>793</v>
      </c>
      <c r="F149" s="11" t="s">
        <v>770</v>
      </c>
      <c r="H149" s="5">
        <v>1</v>
      </c>
      <c r="K149" s="5"/>
    </row>
    <row r="150" spans="1:8" s="5" customFormat="1" ht="21">
      <c r="A150" s="56">
        <v>5</v>
      </c>
      <c r="B150" s="30" t="str">
        <f>VLOOKUP(A150,テーブル!$A$2:$B$12,2)</f>
        <v>物品販売・飲食店</v>
      </c>
      <c r="C150" s="30">
        <v>4</v>
      </c>
      <c r="D150" s="1" t="str">
        <f>VLOOKUP(C150,テーブル!$D$2:$E$13,2)</f>
        <v>民間施設</v>
      </c>
      <c r="E150" s="1" t="s">
        <v>1247</v>
      </c>
      <c r="F150" s="16" t="s">
        <v>579</v>
      </c>
      <c r="H150" s="5">
        <v>1</v>
      </c>
    </row>
    <row r="151" spans="1:8" s="5" customFormat="1" ht="21">
      <c r="A151" s="56">
        <v>5</v>
      </c>
      <c r="B151" s="30" t="str">
        <f>VLOOKUP(A151,テーブル!$A$2:$B$12,2)</f>
        <v>物品販売・飲食店</v>
      </c>
      <c r="C151" s="30">
        <v>4</v>
      </c>
      <c r="D151" s="1" t="str">
        <f>VLOOKUP(C151,テーブル!$D$2:$E$13,2)</f>
        <v>民間施設</v>
      </c>
      <c r="E151" s="1" t="s">
        <v>1248</v>
      </c>
      <c r="F151" s="16" t="s">
        <v>580</v>
      </c>
      <c r="H151" s="5">
        <v>1</v>
      </c>
    </row>
    <row r="152" spans="1:8" s="5" customFormat="1" ht="21">
      <c r="A152" s="56">
        <v>5</v>
      </c>
      <c r="B152" s="30" t="str">
        <f>VLOOKUP(A152,テーブル!$A$2:$B$12,2)</f>
        <v>物品販売・飲食店</v>
      </c>
      <c r="C152" s="30">
        <v>4</v>
      </c>
      <c r="D152" s="1" t="str">
        <f>VLOOKUP(C152,テーブル!$D$2:$E$13,2)</f>
        <v>民間施設</v>
      </c>
      <c r="E152" s="1" t="s">
        <v>1249</v>
      </c>
      <c r="F152" s="16" t="s">
        <v>581</v>
      </c>
      <c r="H152" s="5">
        <v>1</v>
      </c>
    </row>
    <row r="153" spans="1:8" s="5" customFormat="1" ht="21">
      <c r="A153" s="56">
        <v>5</v>
      </c>
      <c r="B153" s="30" t="str">
        <f>VLOOKUP(A153,テーブル!$A$2:$B$12,2)</f>
        <v>物品販売・飲食店</v>
      </c>
      <c r="C153" s="30">
        <v>4</v>
      </c>
      <c r="D153" s="1" t="str">
        <f>VLOOKUP(C153,テーブル!$D$2:$E$13,2)</f>
        <v>民間施設</v>
      </c>
      <c r="E153" s="1" t="s">
        <v>1250</v>
      </c>
      <c r="F153" s="16" t="s">
        <v>582</v>
      </c>
      <c r="H153" s="5">
        <v>1</v>
      </c>
    </row>
    <row r="154" spans="1:8" s="5" customFormat="1" ht="21">
      <c r="A154" s="56">
        <v>5</v>
      </c>
      <c r="B154" s="30" t="str">
        <f>VLOOKUP(A154,テーブル!$A$2:$B$12,2)</f>
        <v>物品販売・飲食店</v>
      </c>
      <c r="C154" s="30">
        <v>4</v>
      </c>
      <c r="D154" s="1" t="str">
        <f>VLOOKUP(C154,テーブル!$D$2:$E$13,2)</f>
        <v>民間施設</v>
      </c>
      <c r="E154" s="1" t="s">
        <v>1251</v>
      </c>
      <c r="F154" s="16" t="s">
        <v>1328</v>
      </c>
      <c r="H154" s="5">
        <v>1</v>
      </c>
    </row>
    <row r="155" spans="1:8" s="5" customFormat="1" ht="21">
      <c r="A155" s="56">
        <v>5</v>
      </c>
      <c r="B155" s="30" t="str">
        <f>VLOOKUP(A155,テーブル!$A$2:$B$12,2)</f>
        <v>物品販売・飲食店</v>
      </c>
      <c r="C155" s="30">
        <v>4</v>
      </c>
      <c r="D155" s="1" t="str">
        <f>VLOOKUP(C155,テーブル!$D$2:$E$13,2)</f>
        <v>民間施設</v>
      </c>
      <c r="E155" s="1" t="s">
        <v>919</v>
      </c>
      <c r="F155" s="16" t="s">
        <v>920</v>
      </c>
      <c r="H155" s="5">
        <v>1</v>
      </c>
    </row>
    <row r="156" spans="1:8" s="5" customFormat="1" ht="21">
      <c r="A156" s="56">
        <v>5</v>
      </c>
      <c r="B156" s="30" t="str">
        <f>VLOOKUP(A156,テーブル!$A$2:$B$12,2)</f>
        <v>物品販売・飲食店</v>
      </c>
      <c r="C156" s="30">
        <v>4</v>
      </c>
      <c r="D156" s="1" t="str">
        <f>VLOOKUP(C156,テーブル!$D$2:$E$13,2)</f>
        <v>民間施設</v>
      </c>
      <c r="E156" s="1" t="s">
        <v>1026</v>
      </c>
      <c r="F156" s="16" t="s">
        <v>974</v>
      </c>
      <c r="H156" s="5">
        <v>1</v>
      </c>
    </row>
    <row r="157" spans="1:8" s="5" customFormat="1" ht="21">
      <c r="A157" s="56">
        <v>5</v>
      </c>
      <c r="B157" s="30" t="str">
        <f>VLOOKUP(A157,テーブル!$A$2:$B$12,2)</f>
        <v>物品販売・飲食店</v>
      </c>
      <c r="C157" s="30">
        <v>4</v>
      </c>
      <c r="D157" s="1" t="str">
        <f>VLOOKUP(C157,テーブル!$D$2:$E$13,2)</f>
        <v>民間施設</v>
      </c>
      <c r="E157" s="1" t="s">
        <v>1027</v>
      </c>
      <c r="F157" s="16" t="s">
        <v>975</v>
      </c>
      <c r="H157" s="5">
        <v>1</v>
      </c>
    </row>
    <row r="158" spans="1:8" s="5" customFormat="1" ht="21">
      <c r="A158" s="56">
        <v>5</v>
      </c>
      <c r="B158" s="30" t="str">
        <f>VLOOKUP(A158,テーブル!$A$2:$B$12,2)</f>
        <v>物品販売・飲食店</v>
      </c>
      <c r="C158" s="30">
        <v>4</v>
      </c>
      <c r="D158" s="1" t="str">
        <f>VLOOKUP(C158,テーブル!$D$2:$E$13,2)</f>
        <v>民間施設</v>
      </c>
      <c r="E158" s="1" t="s">
        <v>1028</v>
      </c>
      <c r="F158" s="16" t="s">
        <v>976</v>
      </c>
      <c r="H158" s="5">
        <v>1</v>
      </c>
    </row>
    <row r="159" spans="1:8" s="5" customFormat="1" ht="21">
      <c r="A159" s="56">
        <v>5</v>
      </c>
      <c r="B159" s="30" t="str">
        <f>VLOOKUP(A159,テーブル!$A$2:$B$12,2)</f>
        <v>物品販売・飲食店</v>
      </c>
      <c r="C159" s="30">
        <v>4</v>
      </c>
      <c r="D159" s="1" t="str">
        <f>VLOOKUP(C159,テーブル!$D$2:$E$13,2)</f>
        <v>民間施設</v>
      </c>
      <c r="E159" s="1" t="s">
        <v>1029</v>
      </c>
      <c r="F159" s="16" t="s">
        <v>977</v>
      </c>
      <c r="H159" s="5">
        <v>1</v>
      </c>
    </row>
    <row r="160" spans="1:8" s="5" customFormat="1" ht="21">
      <c r="A160" s="56">
        <v>5</v>
      </c>
      <c r="B160" s="30" t="str">
        <f>VLOOKUP(A160,テーブル!$A$2:$B$12,2)</f>
        <v>物品販売・飲食店</v>
      </c>
      <c r="C160" s="30">
        <v>4</v>
      </c>
      <c r="D160" s="1" t="str">
        <f>VLOOKUP(C160,テーブル!$D$2:$E$13,2)</f>
        <v>民間施設</v>
      </c>
      <c r="E160" s="1" t="s">
        <v>1082</v>
      </c>
      <c r="F160" s="16" t="s">
        <v>1083</v>
      </c>
      <c r="H160" s="5">
        <v>1</v>
      </c>
    </row>
    <row r="161" spans="1:8" s="5" customFormat="1" ht="21">
      <c r="A161" s="56">
        <v>5</v>
      </c>
      <c r="B161" s="30" t="str">
        <f>VLOOKUP(A161,テーブル!$A$2:$B$12,2)</f>
        <v>物品販売・飲食店</v>
      </c>
      <c r="C161" s="30">
        <v>4</v>
      </c>
      <c r="D161" s="1" t="str">
        <f>VLOOKUP(C161,テーブル!$D$2:$E$13,2)</f>
        <v>民間施設</v>
      </c>
      <c r="E161" s="1" t="s">
        <v>1084</v>
      </c>
      <c r="F161" s="16" t="s">
        <v>1085</v>
      </c>
      <c r="H161" s="5">
        <v>1</v>
      </c>
    </row>
    <row r="162" spans="1:8" s="5" customFormat="1" ht="21">
      <c r="A162" s="56">
        <v>5</v>
      </c>
      <c r="B162" s="30" t="str">
        <f>VLOOKUP(A162,テーブル!$A$2:$B$12,2)</f>
        <v>物品販売・飲食店</v>
      </c>
      <c r="C162" s="30">
        <v>4</v>
      </c>
      <c r="D162" s="1" t="str">
        <f>VLOOKUP(C162,テーブル!$D$2:$E$13,2)</f>
        <v>民間施設</v>
      </c>
      <c r="E162" s="1" t="s">
        <v>1292</v>
      </c>
      <c r="F162" s="16" t="s">
        <v>1323</v>
      </c>
      <c r="H162" s="5">
        <v>1</v>
      </c>
    </row>
    <row r="163" spans="1:8" s="5" customFormat="1" ht="21">
      <c r="A163" s="56">
        <v>5</v>
      </c>
      <c r="B163" s="30" t="str">
        <f>VLOOKUP(A163,テーブル!$A$2:$B$12,2)</f>
        <v>物品販売・飲食店</v>
      </c>
      <c r="C163" s="30">
        <v>4</v>
      </c>
      <c r="D163" s="1" t="str">
        <f>VLOOKUP(C163,テーブル!$D$2:$E$13,2)</f>
        <v>民間施設</v>
      </c>
      <c r="E163" s="1" t="s">
        <v>1343</v>
      </c>
      <c r="F163" s="16" t="s">
        <v>1342</v>
      </c>
      <c r="H163" s="5">
        <v>1</v>
      </c>
    </row>
    <row r="164" spans="1:8" s="5" customFormat="1" ht="21">
      <c r="A164" s="56">
        <v>5</v>
      </c>
      <c r="B164" s="30" t="str">
        <f>VLOOKUP(A164,テーブル!$A$2:$B$12,2)</f>
        <v>物品販売・飲食店</v>
      </c>
      <c r="C164" s="30">
        <v>4</v>
      </c>
      <c r="D164" s="1" t="str">
        <f>VLOOKUP(C164,テーブル!$D$2:$E$13,2)</f>
        <v>民間施設</v>
      </c>
      <c r="E164" s="1" t="s">
        <v>1502</v>
      </c>
      <c r="F164" s="16" t="s">
        <v>1503</v>
      </c>
      <c r="H164" s="5">
        <v>1</v>
      </c>
    </row>
    <row r="165" spans="1:8" s="5" customFormat="1" ht="21">
      <c r="A165" s="56">
        <v>6</v>
      </c>
      <c r="B165" s="30" t="str">
        <f>VLOOKUP(A165,テーブル!$A$2:$B$12,2)</f>
        <v>観光施設・宿泊施設</v>
      </c>
      <c r="C165" s="30">
        <v>1</v>
      </c>
      <c r="D165" s="1" t="str">
        <f>VLOOKUP(C165,テーブル!$D$2:$E$13,2)</f>
        <v>県有施設
</v>
      </c>
      <c r="E165" s="1" t="s">
        <v>566</v>
      </c>
      <c r="F165" s="16" t="s">
        <v>367</v>
      </c>
      <c r="H165" s="5">
        <v>1</v>
      </c>
    </row>
    <row r="166" spans="1:11" ht="21">
      <c r="A166" s="56">
        <v>6</v>
      </c>
      <c r="B166" s="30" t="str">
        <f>VLOOKUP(A166,テーブル!$A$2:$B$12,2)</f>
        <v>観光施設・宿泊施設</v>
      </c>
      <c r="C166" s="30">
        <v>2</v>
      </c>
      <c r="D166" s="1" t="str">
        <f>VLOOKUP(C166,テーブル!$D$2:$E$13,2)</f>
        <v>市町村
施設
</v>
      </c>
      <c r="E166" s="1" t="s">
        <v>57</v>
      </c>
      <c r="F166" s="16" t="s">
        <v>565</v>
      </c>
      <c r="H166" s="5">
        <v>1</v>
      </c>
      <c r="K166" s="5"/>
    </row>
    <row r="167" spans="1:8" s="5" customFormat="1" ht="21">
      <c r="A167" s="56">
        <v>6</v>
      </c>
      <c r="B167" s="30" t="str">
        <f>VLOOKUP(A167,テーブル!$A$2:$B$12,2)</f>
        <v>観光施設・宿泊施設</v>
      </c>
      <c r="C167" s="30">
        <v>2</v>
      </c>
      <c r="D167" s="1" t="str">
        <f>VLOOKUP(C167,テーブル!$D$2:$E$13,2)</f>
        <v>市町村
施設
</v>
      </c>
      <c r="E167" s="1" t="s">
        <v>123</v>
      </c>
      <c r="F167" s="16" t="s">
        <v>369</v>
      </c>
      <c r="H167" s="5">
        <v>1</v>
      </c>
    </row>
    <row r="168" spans="1:11" ht="21">
      <c r="A168" s="56">
        <v>6</v>
      </c>
      <c r="B168" s="30" t="str">
        <f>VLOOKUP(A168,テーブル!$A$2:$B$12,2)</f>
        <v>観光施設・宿泊施設</v>
      </c>
      <c r="C168" s="30">
        <v>4</v>
      </c>
      <c r="D168" s="1" t="str">
        <f>VLOOKUP(C168,テーブル!$D$2:$E$13,2)</f>
        <v>民間施設</v>
      </c>
      <c r="E168" s="1" t="s">
        <v>538</v>
      </c>
      <c r="F168" s="16" t="s">
        <v>539</v>
      </c>
      <c r="H168" s="5">
        <v>1</v>
      </c>
      <c r="K168" s="5"/>
    </row>
    <row r="169" spans="1:11" ht="21">
      <c r="A169" s="56">
        <v>6</v>
      </c>
      <c r="B169" s="30" t="s">
        <v>1344</v>
      </c>
      <c r="C169" s="30">
        <v>4</v>
      </c>
      <c r="D169" s="1" t="s">
        <v>1345</v>
      </c>
      <c r="E169" s="1" t="s">
        <v>1354</v>
      </c>
      <c r="F169" s="16" t="s">
        <v>1349</v>
      </c>
      <c r="H169" s="5">
        <v>1</v>
      </c>
      <c r="K169" s="5"/>
    </row>
    <row r="170" spans="1:11" ht="21">
      <c r="A170" s="56">
        <v>6</v>
      </c>
      <c r="B170" s="30" t="s">
        <v>1344</v>
      </c>
      <c r="C170" s="30">
        <v>4</v>
      </c>
      <c r="D170" s="1" t="s">
        <v>1345</v>
      </c>
      <c r="E170" s="1" t="s">
        <v>1348</v>
      </c>
      <c r="F170" s="16" t="s">
        <v>1350</v>
      </c>
      <c r="H170" s="5">
        <v>1</v>
      </c>
      <c r="K170" s="5"/>
    </row>
    <row r="171" spans="1:11" ht="21">
      <c r="A171" s="56">
        <v>7</v>
      </c>
      <c r="B171" s="30" t="str">
        <f>VLOOKUP(A171,テーブル!$A$2:$B$12,2)</f>
        <v>スポーツ施設</v>
      </c>
      <c r="C171" s="30">
        <v>1</v>
      </c>
      <c r="D171" s="1" t="str">
        <f>VLOOKUP(C171,テーブル!$D$2:$E$13,2)</f>
        <v>県有施設
</v>
      </c>
      <c r="E171" s="1" t="s">
        <v>570</v>
      </c>
      <c r="F171" s="16" t="s">
        <v>370</v>
      </c>
      <c r="H171" s="5">
        <v>1</v>
      </c>
      <c r="K171" s="5"/>
    </row>
    <row r="172" spans="1:11" ht="21">
      <c r="A172" s="56">
        <v>7</v>
      </c>
      <c r="B172" s="30" t="str">
        <f>VLOOKUP(A172,テーブル!$A$2:$B$12,2)</f>
        <v>スポーツ施設</v>
      </c>
      <c r="C172" s="30">
        <v>1</v>
      </c>
      <c r="D172" s="1" t="str">
        <f>VLOOKUP(C172,テーブル!$D$2:$E$13,2)</f>
        <v>県有施設
</v>
      </c>
      <c r="E172" s="1" t="s">
        <v>273</v>
      </c>
      <c r="F172" s="16" t="s">
        <v>274</v>
      </c>
      <c r="H172" s="5">
        <v>1</v>
      </c>
      <c r="K172" s="5"/>
    </row>
    <row r="173" spans="1:11" ht="21">
      <c r="A173" s="56">
        <v>7</v>
      </c>
      <c r="B173" s="30" t="str">
        <f>VLOOKUP(A173,テーブル!$A$2:$B$12,2)</f>
        <v>スポーツ施設</v>
      </c>
      <c r="C173" s="30">
        <v>2</v>
      </c>
      <c r="D173" s="1" t="str">
        <f>VLOOKUP(C173,テーブル!$D$2:$E$13,2)</f>
        <v>市町村
施設
</v>
      </c>
      <c r="E173" s="1" t="s">
        <v>275</v>
      </c>
      <c r="F173" s="16" t="s">
        <v>121</v>
      </c>
      <c r="H173" s="5">
        <v>1</v>
      </c>
      <c r="K173" s="5"/>
    </row>
    <row r="174" spans="1:11" ht="21">
      <c r="A174" s="56">
        <v>7</v>
      </c>
      <c r="B174" s="30" t="str">
        <f>VLOOKUP(A174,テーブル!$A$2:$B$12,2)</f>
        <v>スポーツ施設</v>
      </c>
      <c r="C174" s="30">
        <v>2</v>
      </c>
      <c r="D174" s="1" t="str">
        <f>VLOOKUP(C174,テーブル!$D$2:$E$13,2)</f>
        <v>市町村
施設
</v>
      </c>
      <c r="E174" s="1" t="s">
        <v>124</v>
      </c>
      <c r="F174" s="16" t="s">
        <v>371</v>
      </c>
      <c r="H174" s="5">
        <v>1</v>
      </c>
      <c r="K174" s="5"/>
    </row>
    <row r="175" spans="1:11" ht="21">
      <c r="A175" s="56">
        <v>7</v>
      </c>
      <c r="B175" s="30" t="str">
        <f>VLOOKUP(A175,テーブル!$A$2:$B$12,2)</f>
        <v>スポーツ施設</v>
      </c>
      <c r="C175" s="30">
        <v>2</v>
      </c>
      <c r="D175" s="1" t="str">
        <f>VLOOKUP(C175,テーブル!$D$2:$E$13,2)</f>
        <v>市町村
施設
</v>
      </c>
      <c r="E175" s="1" t="s">
        <v>638</v>
      </c>
      <c r="F175" s="16" t="s">
        <v>372</v>
      </c>
      <c r="H175" s="5">
        <v>1</v>
      </c>
      <c r="K175" s="5"/>
    </row>
    <row r="176" spans="1:11" ht="21">
      <c r="A176" s="56">
        <v>7</v>
      </c>
      <c r="B176" s="30" t="str">
        <f>VLOOKUP(A176,テーブル!$A$2:$B$12,2)</f>
        <v>スポーツ施設</v>
      </c>
      <c r="C176" s="30">
        <v>4</v>
      </c>
      <c r="D176" s="1" t="str">
        <f>VLOOKUP(C176,テーブル!$D$2:$E$13,2)</f>
        <v>民間施設</v>
      </c>
      <c r="E176" s="1" t="s">
        <v>1400</v>
      </c>
      <c r="F176" s="16" t="s">
        <v>1401</v>
      </c>
      <c r="H176" s="5">
        <v>1</v>
      </c>
      <c r="K176" s="5"/>
    </row>
    <row r="177" spans="1:11" ht="21">
      <c r="A177" s="56">
        <v>8</v>
      </c>
      <c r="B177" s="30" t="str">
        <f>VLOOKUP(A177,テーブル!$A$2:$B$12,2)</f>
        <v>警察</v>
      </c>
      <c r="C177" s="30">
        <v>1</v>
      </c>
      <c r="D177" s="1" t="str">
        <f>VLOOKUP(C177,テーブル!$D$2:$E$13,2)</f>
        <v>県有施設
</v>
      </c>
      <c r="E177" s="1" t="s">
        <v>564</v>
      </c>
      <c r="F177" s="16" t="s">
        <v>373</v>
      </c>
      <c r="H177" s="5">
        <v>1</v>
      </c>
      <c r="K177" s="5"/>
    </row>
    <row r="178" spans="1:11" ht="21">
      <c r="A178" s="56">
        <v>8</v>
      </c>
      <c r="B178" s="30" t="str">
        <f>VLOOKUP(A178,テーブル!$A$2:$B$12,2)</f>
        <v>警察</v>
      </c>
      <c r="C178" s="30">
        <v>1</v>
      </c>
      <c r="D178" s="1" t="str">
        <f>VLOOKUP(C178,テーブル!$D$2:$E$13,2)</f>
        <v>県有施設
</v>
      </c>
      <c r="E178" s="1" t="s">
        <v>575</v>
      </c>
      <c r="F178" s="16" t="s">
        <v>374</v>
      </c>
      <c r="H178" s="5">
        <v>1</v>
      </c>
      <c r="K178" s="5"/>
    </row>
    <row r="179" spans="1:11" ht="21">
      <c r="A179" s="56">
        <v>8</v>
      </c>
      <c r="B179" s="30" t="str">
        <f>VLOOKUP(A179,テーブル!$A$2:$B$12,2)</f>
        <v>警察</v>
      </c>
      <c r="C179" s="30">
        <v>1</v>
      </c>
      <c r="D179" s="1" t="str">
        <f>VLOOKUP(C179,テーブル!$D$2:$E$13,2)</f>
        <v>県有施設
</v>
      </c>
      <c r="E179" s="1" t="s">
        <v>108</v>
      </c>
      <c r="F179" s="16" t="s">
        <v>109</v>
      </c>
      <c r="H179" s="5">
        <v>1</v>
      </c>
      <c r="K179" s="5"/>
    </row>
    <row r="180" spans="1:11" ht="21">
      <c r="A180" s="56">
        <v>9</v>
      </c>
      <c r="B180" s="30" t="str">
        <f>VLOOKUP(A180,テーブル!$A$2:$B$12,2)</f>
        <v>学校</v>
      </c>
      <c r="C180" s="30">
        <v>1</v>
      </c>
      <c r="D180" s="1" t="str">
        <f>VLOOKUP(C180,テーブル!$D$2:$E$13,2)</f>
        <v>県有施設
</v>
      </c>
      <c r="E180" s="1" t="s">
        <v>571</v>
      </c>
      <c r="F180" s="16" t="s">
        <v>375</v>
      </c>
      <c r="H180" s="5">
        <v>1</v>
      </c>
      <c r="K180" s="5"/>
    </row>
    <row r="181" spans="1:11" ht="21">
      <c r="A181" s="56">
        <v>9</v>
      </c>
      <c r="B181" s="30" t="str">
        <f>VLOOKUP(A181,テーブル!$A$2:$B$12,2)</f>
        <v>学校</v>
      </c>
      <c r="C181" s="30">
        <v>1</v>
      </c>
      <c r="D181" s="1" t="str">
        <f>VLOOKUP(C181,テーブル!$D$2:$E$13,2)</f>
        <v>県有施設
</v>
      </c>
      <c r="E181" s="1" t="s">
        <v>572</v>
      </c>
      <c r="F181" s="16" t="s">
        <v>376</v>
      </c>
      <c r="H181" s="5">
        <v>1</v>
      </c>
      <c r="K181" s="5"/>
    </row>
    <row r="182" spans="1:11" ht="21">
      <c r="A182" s="56">
        <v>9</v>
      </c>
      <c r="B182" s="30" t="str">
        <f>VLOOKUP(A182,テーブル!$A$2:$B$12,2)</f>
        <v>学校</v>
      </c>
      <c r="C182" s="30">
        <v>1</v>
      </c>
      <c r="D182" s="1" t="str">
        <f>VLOOKUP(C182,テーブル!$D$2:$E$13,2)</f>
        <v>県有施設
</v>
      </c>
      <c r="E182" s="1" t="s">
        <v>573</v>
      </c>
      <c r="F182" s="16" t="s">
        <v>377</v>
      </c>
      <c r="H182" s="5">
        <v>1</v>
      </c>
      <c r="K182" s="5"/>
    </row>
    <row r="183" spans="1:11" ht="21">
      <c r="A183" s="56">
        <v>9</v>
      </c>
      <c r="B183" s="30" t="str">
        <f>VLOOKUP(A183,テーブル!$A$2:$B$12,2)</f>
        <v>学校</v>
      </c>
      <c r="C183" s="30">
        <v>1</v>
      </c>
      <c r="D183" s="1" t="str">
        <f>VLOOKUP(C183,テーブル!$D$2:$E$13,2)</f>
        <v>県有施設
</v>
      </c>
      <c r="E183" s="1" t="s">
        <v>574</v>
      </c>
      <c r="F183" s="16" t="s">
        <v>378</v>
      </c>
      <c r="H183" s="5">
        <v>1</v>
      </c>
      <c r="K183" s="5"/>
    </row>
    <row r="184" spans="1:11" ht="21">
      <c r="A184" s="56">
        <v>9</v>
      </c>
      <c r="B184" s="30" t="str">
        <f>VLOOKUP(A184,テーブル!$A$2:$B$12,2)</f>
        <v>学校</v>
      </c>
      <c r="C184" s="30">
        <v>2</v>
      </c>
      <c r="D184" s="1" t="str">
        <f>VLOOKUP(C184,テーブル!$D$2:$E$13,2)</f>
        <v>市町村
施設
</v>
      </c>
      <c r="E184" s="1" t="s">
        <v>909</v>
      </c>
      <c r="F184" s="16" t="s">
        <v>910</v>
      </c>
      <c r="H184" s="5">
        <v>1</v>
      </c>
      <c r="K184" s="5"/>
    </row>
    <row r="185" spans="1:11" ht="21">
      <c r="A185" s="56">
        <v>9</v>
      </c>
      <c r="B185" s="30" t="str">
        <f>VLOOKUP(A185,テーブル!$A$2:$B$12,2)</f>
        <v>学校</v>
      </c>
      <c r="C185" s="30">
        <v>2</v>
      </c>
      <c r="D185" s="1" t="str">
        <f>VLOOKUP(C185,テーブル!$D$2:$E$13,2)</f>
        <v>市町村
施設
</v>
      </c>
      <c r="E185" s="1" t="s">
        <v>1049</v>
      </c>
      <c r="F185" s="16" t="s">
        <v>1050</v>
      </c>
      <c r="H185" s="5">
        <v>1</v>
      </c>
      <c r="K185" s="5"/>
    </row>
    <row r="186" spans="1:11" ht="21">
      <c r="A186" s="94">
        <v>9</v>
      </c>
      <c r="B186" s="95" t="s">
        <v>1378</v>
      </c>
      <c r="C186" s="95">
        <v>3</v>
      </c>
      <c r="D186" s="98" t="s">
        <v>1379</v>
      </c>
      <c r="E186" s="96" t="s">
        <v>1380</v>
      </c>
      <c r="F186" s="97" t="s">
        <v>1381</v>
      </c>
      <c r="H186" s="5">
        <v>1</v>
      </c>
      <c r="K186" s="5"/>
    </row>
    <row r="187" spans="1:11" ht="21">
      <c r="A187" s="56">
        <v>10</v>
      </c>
      <c r="B187" s="30" t="str">
        <f>VLOOKUP(A187,テーブル!$A$2:$B$12,2)</f>
        <v>銀行・郵便局</v>
      </c>
      <c r="C187" s="30">
        <v>4</v>
      </c>
      <c r="D187" s="1" t="str">
        <f>VLOOKUP(C187,テーブル!$D$2:$E$13,2)</f>
        <v>民間施設</v>
      </c>
      <c r="E187" s="1" t="s">
        <v>641</v>
      </c>
      <c r="F187" s="16" t="s">
        <v>379</v>
      </c>
      <c r="H187" s="5">
        <v>1</v>
      </c>
      <c r="K187" s="5"/>
    </row>
    <row r="188" spans="1:11" ht="21">
      <c r="A188" s="56">
        <v>10</v>
      </c>
      <c r="B188" s="30" t="str">
        <f>VLOOKUP(A188,テーブル!$A$2:$B$12,2)</f>
        <v>銀行・郵便局</v>
      </c>
      <c r="C188" s="30">
        <v>4</v>
      </c>
      <c r="D188" s="1" t="str">
        <f>VLOOKUP(C188,テーブル!$D$2:$E$13,2)</f>
        <v>民間施設</v>
      </c>
      <c r="E188" s="1" t="s">
        <v>642</v>
      </c>
      <c r="F188" s="16" t="s">
        <v>380</v>
      </c>
      <c r="H188" s="5">
        <v>1</v>
      </c>
      <c r="K188" s="5"/>
    </row>
    <row r="189" spans="1:11" ht="21">
      <c r="A189" s="56">
        <v>10</v>
      </c>
      <c r="B189" s="30" t="str">
        <f>VLOOKUP(A189,テーブル!$A$2:$B$12,2)</f>
        <v>銀行・郵便局</v>
      </c>
      <c r="C189" s="30">
        <v>4</v>
      </c>
      <c r="D189" s="1" t="str">
        <f>VLOOKUP(C189,テーブル!$D$2:$E$13,2)</f>
        <v>民間施設</v>
      </c>
      <c r="E189" s="1" t="s">
        <v>1312</v>
      </c>
      <c r="F189" s="16" t="s">
        <v>381</v>
      </c>
      <c r="H189" s="5">
        <v>1</v>
      </c>
      <c r="K189" s="5"/>
    </row>
    <row r="190" spans="1:11" ht="21">
      <c r="A190" s="56">
        <v>10</v>
      </c>
      <c r="B190" s="30" t="str">
        <f>VLOOKUP(A190,テーブル!$A$2:$B$12,2)</f>
        <v>銀行・郵便局</v>
      </c>
      <c r="C190" s="30">
        <v>4</v>
      </c>
      <c r="D190" s="1" t="str">
        <f>VLOOKUP(C190,テーブル!$D$2:$E$13,2)</f>
        <v>民間施設</v>
      </c>
      <c r="E190" s="1" t="s">
        <v>643</v>
      </c>
      <c r="F190" s="16" t="s">
        <v>382</v>
      </c>
      <c r="H190" s="5">
        <v>1</v>
      </c>
      <c r="K190" s="5"/>
    </row>
    <row r="191" spans="1:11" ht="21">
      <c r="A191" s="56">
        <v>10</v>
      </c>
      <c r="B191" s="30" t="str">
        <f>VLOOKUP(A191,テーブル!$A$2:$B$12,2)</f>
        <v>銀行・郵便局</v>
      </c>
      <c r="C191" s="30">
        <v>4</v>
      </c>
      <c r="D191" s="1" t="str">
        <f>VLOOKUP(C191,テーブル!$D$2:$E$13,2)</f>
        <v>民間施設</v>
      </c>
      <c r="E191" s="1" t="s">
        <v>644</v>
      </c>
      <c r="F191" s="16" t="s">
        <v>383</v>
      </c>
      <c r="H191" s="5">
        <v>1</v>
      </c>
      <c r="K191" s="5"/>
    </row>
    <row r="192" spans="1:11" ht="21">
      <c r="A192" s="56">
        <v>10</v>
      </c>
      <c r="B192" s="30" t="str">
        <f>VLOOKUP(A192,テーブル!$A$2:$B$12,2)</f>
        <v>銀行・郵便局</v>
      </c>
      <c r="C192" s="30">
        <v>4</v>
      </c>
      <c r="D192" s="1" t="str">
        <f>VLOOKUP(C192,テーブル!$D$2:$E$13,2)</f>
        <v>民間施設</v>
      </c>
      <c r="E192" s="1" t="s">
        <v>645</v>
      </c>
      <c r="F192" s="16" t="s">
        <v>384</v>
      </c>
      <c r="H192" s="5">
        <v>1</v>
      </c>
      <c r="K192" s="5"/>
    </row>
    <row r="193" spans="1:11" ht="21">
      <c r="A193" s="56">
        <v>10</v>
      </c>
      <c r="B193" s="30" t="str">
        <f>VLOOKUP(A193,テーブル!$A$2:$B$12,2)</f>
        <v>銀行・郵便局</v>
      </c>
      <c r="C193" s="30">
        <v>4</v>
      </c>
      <c r="D193" s="1" t="str">
        <f>VLOOKUP(C193,テーブル!$D$2:$E$13,2)</f>
        <v>民間施設</v>
      </c>
      <c r="E193" s="1" t="s">
        <v>646</v>
      </c>
      <c r="F193" s="16" t="s">
        <v>385</v>
      </c>
      <c r="H193" s="5">
        <v>1</v>
      </c>
      <c r="K193" s="5"/>
    </row>
    <row r="194" spans="1:11" ht="21">
      <c r="A194" s="56">
        <v>10</v>
      </c>
      <c r="B194" s="30" t="str">
        <f>VLOOKUP(A194,テーブル!$A$2:$B$12,2)</f>
        <v>銀行・郵便局</v>
      </c>
      <c r="C194" s="30">
        <v>4</v>
      </c>
      <c r="D194" s="1" t="str">
        <f>VLOOKUP(C194,テーブル!$D$2:$E$13,2)</f>
        <v>民間施設</v>
      </c>
      <c r="E194" s="1" t="s">
        <v>37</v>
      </c>
      <c r="F194" s="16" t="s">
        <v>48</v>
      </c>
      <c r="H194" s="5">
        <v>1</v>
      </c>
      <c r="K194" s="5"/>
    </row>
    <row r="195" spans="1:11" ht="21">
      <c r="A195" s="56">
        <v>10</v>
      </c>
      <c r="B195" s="30" t="str">
        <f>VLOOKUP(A195,テーブル!$A$2:$B$12,2)</f>
        <v>銀行・郵便局</v>
      </c>
      <c r="C195" s="30">
        <v>4</v>
      </c>
      <c r="D195" s="1" t="str">
        <f>VLOOKUP(C195,テーブル!$D$2:$E$13,2)</f>
        <v>民間施設</v>
      </c>
      <c r="E195" s="1" t="s">
        <v>38</v>
      </c>
      <c r="F195" s="16" t="s">
        <v>49</v>
      </c>
      <c r="H195" s="5">
        <v>1</v>
      </c>
      <c r="K195" s="5"/>
    </row>
    <row r="196" spans="1:11" ht="21">
      <c r="A196" s="56">
        <v>10</v>
      </c>
      <c r="B196" s="55" t="str">
        <f>VLOOKUP(A196,テーブル!$A$2:$B$12,2)</f>
        <v>銀行・郵便局</v>
      </c>
      <c r="C196" s="30">
        <v>4</v>
      </c>
      <c r="D196" s="25" t="str">
        <f>VLOOKUP(C196,テーブル!$D$2:$E$13,2)</f>
        <v>民間施設</v>
      </c>
      <c r="E196" s="1" t="s">
        <v>39</v>
      </c>
      <c r="F196" s="16" t="s">
        <v>50</v>
      </c>
      <c r="H196" s="5">
        <v>1</v>
      </c>
      <c r="K196" s="5"/>
    </row>
    <row r="197" spans="1:11" ht="21">
      <c r="A197" s="56">
        <v>10</v>
      </c>
      <c r="B197" s="55" t="str">
        <f>VLOOKUP(A197,テーブル!$A$2:$B$12,2)</f>
        <v>銀行・郵便局</v>
      </c>
      <c r="C197" s="30">
        <v>4</v>
      </c>
      <c r="D197" s="25" t="str">
        <f>VLOOKUP(C197,テーブル!$D$2:$E$13,2)</f>
        <v>民間施設</v>
      </c>
      <c r="E197" s="1" t="s">
        <v>40</v>
      </c>
      <c r="F197" s="16" t="s">
        <v>51</v>
      </c>
      <c r="H197" s="5">
        <v>1</v>
      </c>
      <c r="K197" s="5"/>
    </row>
    <row r="198" spans="1:11" ht="21">
      <c r="A198" s="56">
        <v>10</v>
      </c>
      <c r="B198" s="55" t="str">
        <f>VLOOKUP(A198,テーブル!$A$2:$B$12,2)</f>
        <v>銀行・郵便局</v>
      </c>
      <c r="C198" s="30">
        <v>4</v>
      </c>
      <c r="D198" s="25" t="str">
        <f>VLOOKUP(C198,テーブル!$D$2:$E$13,2)</f>
        <v>民間施設</v>
      </c>
      <c r="E198" s="1" t="s">
        <v>46</v>
      </c>
      <c r="F198" s="16" t="s">
        <v>61</v>
      </c>
      <c r="H198" s="5">
        <v>1</v>
      </c>
      <c r="K198" s="5"/>
    </row>
    <row r="199" spans="1:11" ht="21">
      <c r="A199" s="56">
        <v>10</v>
      </c>
      <c r="B199" s="55" t="str">
        <f>VLOOKUP(A199,テーブル!$A$2:$B$12,2)</f>
        <v>銀行・郵便局</v>
      </c>
      <c r="C199" s="30">
        <v>4</v>
      </c>
      <c r="D199" s="25" t="str">
        <f>VLOOKUP(C199,テーブル!$D$2:$E$13,2)</f>
        <v>民間施設</v>
      </c>
      <c r="E199" s="1" t="s">
        <v>47</v>
      </c>
      <c r="F199" s="16" t="s">
        <v>62</v>
      </c>
      <c r="H199" s="5">
        <v>1</v>
      </c>
      <c r="K199" s="5"/>
    </row>
    <row r="200" spans="1:11" ht="21">
      <c r="A200" s="56">
        <v>10</v>
      </c>
      <c r="B200" s="55" t="str">
        <f>VLOOKUP(A200,テーブル!$A$2:$B$12,2)</f>
        <v>銀行・郵便局</v>
      </c>
      <c r="C200" s="30">
        <v>4</v>
      </c>
      <c r="D200" s="25" t="str">
        <f>VLOOKUP(C200,テーブル!$D$2:$E$13,2)</f>
        <v>民間施設</v>
      </c>
      <c r="E200" s="1" t="s">
        <v>59</v>
      </c>
      <c r="F200" s="16" t="s">
        <v>386</v>
      </c>
      <c r="H200" s="5">
        <v>1</v>
      </c>
      <c r="K200" s="5"/>
    </row>
    <row r="201" spans="1:11" ht="21">
      <c r="A201" s="56">
        <v>10</v>
      </c>
      <c r="B201" s="55" t="str">
        <f>VLOOKUP(A201,テーブル!$A$2:$B$12,2)</f>
        <v>銀行・郵便局</v>
      </c>
      <c r="C201" s="30">
        <v>4</v>
      </c>
      <c r="D201" s="25" t="str">
        <f>VLOOKUP(C201,テーブル!$D$2:$E$13,2)</f>
        <v>民間施設</v>
      </c>
      <c r="E201" s="1" t="s">
        <v>412</v>
      </c>
      <c r="F201" s="16" t="s">
        <v>413</v>
      </c>
      <c r="H201" s="5">
        <v>1</v>
      </c>
      <c r="K201" s="5"/>
    </row>
    <row r="202" spans="1:11" ht="21">
      <c r="A202" s="56">
        <v>10</v>
      </c>
      <c r="B202" s="55" t="str">
        <f>VLOOKUP(A202,テーブル!$A$2:$B$12,2)</f>
        <v>銀行・郵便局</v>
      </c>
      <c r="C202" s="30">
        <v>4</v>
      </c>
      <c r="D202" s="25" t="str">
        <f>VLOOKUP(C202,テーブル!$D$2:$E$13,2)</f>
        <v>民間施設</v>
      </c>
      <c r="E202" s="1" t="s">
        <v>1051</v>
      </c>
      <c r="F202" s="16" t="s">
        <v>1052</v>
      </c>
      <c r="H202" s="5">
        <v>1</v>
      </c>
      <c r="K202" s="5"/>
    </row>
    <row r="203" spans="1:11" ht="21">
      <c r="A203" s="56">
        <v>10</v>
      </c>
      <c r="B203" s="55" t="str">
        <f>VLOOKUP(A203,テーブル!$A$2:$B$12,2)</f>
        <v>銀行・郵便局</v>
      </c>
      <c r="C203" s="30">
        <v>4</v>
      </c>
      <c r="D203" s="25" t="str">
        <f>VLOOKUP(C203,テーブル!$D$2:$E$13,2)</f>
        <v>民間施設</v>
      </c>
      <c r="E203" s="1" t="s">
        <v>1284</v>
      </c>
      <c r="F203" s="16" t="s">
        <v>1057</v>
      </c>
      <c r="H203" s="5">
        <v>1</v>
      </c>
      <c r="K203" s="5"/>
    </row>
    <row r="204" spans="1:11" ht="21">
      <c r="A204" s="56">
        <v>11</v>
      </c>
      <c r="B204" s="55" t="str">
        <f>VLOOKUP(A204,テーブル!$A$2:$B$12,2)</f>
        <v>そのほか</v>
      </c>
      <c r="C204" s="55">
        <v>1</v>
      </c>
      <c r="D204" s="25" t="str">
        <f>VLOOKUP(C204,テーブル!$D$2:$E$13,2)</f>
        <v>県有施設
</v>
      </c>
      <c r="E204" s="1" t="s">
        <v>576</v>
      </c>
      <c r="F204" s="16" t="s">
        <v>387</v>
      </c>
      <c r="H204" s="5">
        <v>1</v>
      </c>
      <c r="K204" s="5"/>
    </row>
    <row r="205" spans="1:11" ht="21">
      <c r="A205" s="56">
        <v>11</v>
      </c>
      <c r="B205" s="55" t="str">
        <f>VLOOKUP(A205,テーブル!$A$2:$B$12,2)</f>
        <v>そのほか</v>
      </c>
      <c r="C205" s="55">
        <v>1</v>
      </c>
      <c r="D205" s="25" t="str">
        <f>VLOOKUP(C205,テーブル!$D$2:$E$13,2)</f>
        <v>県有施設
</v>
      </c>
      <c r="E205" s="25" t="s">
        <v>593</v>
      </c>
      <c r="F205" s="26" t="s">
        <v>594</v>
      </c>
      <c r="H205" s="5">
        <v>1</v>
      </c>
      <c r="K205" s="5"/>
    </row>
    <row r="206" spans="1:11" ht="21">
      <c r="A206" s="56">
        <v>11</v>
      </c>
      <c r="B206" s="55" t="str">
        <f>VLOOKUP(A206,テーブル!$A$2:$B$12,2)</f>
        <v>そのほか</v>
      </c>
      <c r="C206" s="55">
        <v>1</v>
      </c>
      <c r="D206" s="25" t="str">
        <f>VLOOKUP(C206,テーブル!$D$2:$E$13,2)</f>
        <v>県有施設
</v>
      </c>
      <c r="E206" s="25" t="s">
        <v>595</v>
      </c>
      <c r="F206" s="26" t="s">
        <v>594</v>
      </c>
      <c r="H206" s="5">
        <v>1</v>
      </c>
      <c r="K206" s="5"/>
    </row>
    <row r="207" spans="1:8" s="5" customFormat="1" ht="21">
      <c r="A207" s="56">
        <v>11</v>
      </c>
      <c r="B207" s="55" t="str">
        <f>VLOOKUP(A207,テーブル!$A$2:$B$12,2)</f>
        <v>そのほか</v>
      </c>
      <c r="C207" s="30">
        <v>1</v>
      </c>
      <c r="D207" s="25" t="str">
        <f>VLOOKUP(C207,テーブル!$D$2:$E$13,2)</f>
        <v>県有施設
</v>
      </c>
      <c r="E207" s="1" t="s">
        <v>628</v>
      </c>
      <c r="F207" s="16" t="s">
        <v>629</v>
      </c>
      <c r="H207" s="5">
        <v>1</v>
      </c>
    </row>
    <row r="208" spans="1:11" ht="21">
      <c r="A208" s="56">
        <v>11</v>
      </c>
      <c r="B208" s="55" t="str">
        <f>VLOOKUP(A208,テーブル!$A$2:$B$12,2)</f>
        <v>そのほか</v>
      </c>
      <c r="C208" s="30">
        <v>4</v>
      </c>
      <c r="D208" s="25" t="str">
        <f>VLOOKUP(C208,テーブル!$D$2:$E$13,2)</f>
        <v>民間施設</v>
      </c>
      <c r="E208" s="1" t="s">
        <v>32</v>
      </c>
      <c r="F208" s="16" t="s">
        <v>277</v>
      </c>
      <c r="H208" s="5">
        <v>1</v>
      </c>
      <c r="K208" s="5"/>
    </row>
    <row r="209" spans="1:11" ht="21">
      <c r="A209" s="56">
        <v>11</v>
      </c>
      <c r="B209" s="55" t="str">
        <f>VLOOKUP(A209,テーブル!$A$2:$B$12,2)</f>
        <v>そのほか</v>
      </c>
      <c r="C209" s="30">
        <v>4</v>
      </c>
      <c r="D209" s="25" t="str">
        <f>VLOOKUP(C209,テーブル!$D$2:$E$13,2)</f>
        <v>民間施設</v>
      </c>
      <c r="E209" s="1" t="s">
        <v>543</v>
      </c>
      <c r="F209" s="16" t="s">
        <v>544</v>
      </c>
      <c r="H209" s="5">
        <v>1</v>
      </c>
      <c r="K209" s="5"/>
    </row>
    <row r="210" spans="1:11" ht="21">
      <c r="A210" s="56">
        <v>11</v>
      </c>
      <c r="B210" s="55" t="str">
        <f>VLOOKUP(A210,テーブル!$A$2:$B$12,2)</f>
        <v>そのほか</v>
      </c>
      <c r="C210" s="30">
        <v>3</v>
      </c>
      <c r="D210" s="25" t="str">
        <f>VLOOKUP(C210,テーブル!$D$2:$E$13,2)</f>
        <v>国有施設
</v>
      </c>
      <c r="E210" s="1" t="s">
        <v>545</v>
      </c>
      <c r="F210" s="16" t="s">
        <v>388</v>
      </c>
      <c r="H210" s="5">
        <v>1</v>
      </c>
      <c r="K210" s="5"/>
    </row>
    <row r="211" spans="1:11" ht="21">
      <c r="A211" s="56">
        <v>11</v>
      </c>
      <c r="B211" s="30" t="str">
        <f>VLOOKUP(A211,テーブル!$A$2:$B$12,2)</f>
        <v>そのほか</v>
      </c>
      <c r="C211" s="30">
        <v>4</v>
      </c>
      <c r="D211" s="1" t="str">
        <f>VLOOKUP(C211,テーブル!$D$2:$E$13,2)</f>
        <v>民間施設</v>
      </c>
      <c r="E211" s="1" t="s">
        <v>1092</v>
      </c>
      <c r="F211" s="16" t="s">
        <v>1093</v>
      </c>
      <c r="H211" s="5">
        <v>1</v>
      </c>
      <c r="K211" s="5"/>
    </row>
    <row r="212" spans="1:11" ht="21">
      <c r="A212" s="56">
        <v>11</v>
      </c>
      <c r="B212" s="30" t="str">
        <f>VLOOKUP(A212,テーブル!$A$2:$B$12,2)</f>
        <v>そのほか</v>
      </c>
      <c r="C212" s="30">
        <v>4</v>
      </c>
      <c r="D212" s="1" t="str">
        <f>VLOOKUP(C212,テーブル!$D$2:$E$13,2)</f>
        <v>民間施設</v>
      </c>
      <c r="E212" s="1" t="s">
        <v>1293</v>
      </c>
      <c r="F212" s="16" t="s">
        <v>1117</v>
      </c>
      <c r="H212" s="5">
        <v>1</v>
      </c>
      <c r="K212" s="5"/>
    </row>
    <row r="213" spans="1:8" s="5" customFormat="1" ht="21.75" thickBot="1">
      <c r="A213" s="61">
        <v>11</v>
      </c>
      <c r="B213" s="62" t="str">
        <f>VLOOKUP(A213,テーブル!$A$2:$B$12,2)</f>
        <v>そのほか</v>
      </c>
      <c r="C213" s="63">
        <v>4</v>
      </c>
      <c r="D213" s="21" t="str">
        <f>VLOOKUP(C213,テーブル!$D$2:$E$13,2)</f>
        <v>民間施設</v>
      </c>
      <c r="E213" s="27" t="s">
        <v>1294</v>
      </c>
      <c r="F213" s="28" t="s">
        <v>557</v>
      </c>
      <c r="H213" s="5">
        <v>1</v>
      </c>
    </row>
    <row r="214" spans="1:11" ht="21.75" customHeight="1" thickBot="1" thickTop="1">
      <c r="A214" s="116" t="str">
        <f>"岩美郡("&amp;H214&amp;"施設)"</f>
        <v>岩美郡(12施設)</v>
      </c>
      <c r="B214" s="117"/>
      <c r="C214" s="117"/>
      <c r="D214" s="117"/>
      <c r="E214" s="117"/>
      <c r="F214" s="118"/>
      <c r="H214" s="4">
        <f>SUM(H215:H226)</f>
        <v>12</v>
      </c>
      <c r="K214" s="5"/>
    </row>
    <row r="215" spans="1:11" ht="21.75" customHeight="1" thickTop="1">
      <c r="A215" s="67">
        <v>1</v>
      </c>
      <c r="B215" s="65" t="str">
        <f>VLOOKUP(A215,テーブル!$A$2:$B$12,2)</f>
        <v>医療機関</v>
      </c>
      <c r="C215" s="65">
        <v>4</v>
      </c>
      <c r="D215" s="23" t="str">
        <f>VLOOKUP(C215,テーブル!$D$2:$E$13,2)</f>
        <v>民間施設</v>
      </c>
      <c r="E215" s="14" t="s">
        <v>1372</v>
      </c>
      <c r="F215" s="17" t="s">
        <v>1373</v>
      </c>
      <c r="H215" s="4">
        <v>1</v>
      </c>
      <c r="K215" s="5"/>
    </row>
    <row r="216" spans="1:11" ht="21">
      <c r="A216" s="67">
        <v>2</v>
      </c>
      <c r="B216" s="65" t="str">
        <f>VLOOKUP(A216,テーブル!$A$2:$B$12,2)</f>
        <v>福祉施設</v>
      </c>
      <c r="C216" s="65">
        <v>4</v>
      </c>
      <c r="D216" s="23" t="str">
        <f>VLOOKUP(C216,テーブル!$D$2:$E$13,2)</f>
        <v>民間施設</v>
      </c>
      <c r="E216" s="14" t="s">
        <v>1201</v>
      </c>
      <c r="F216" s="17" t="s">
        <v>462</v>
      </c>
      <c r="H216" s="4">
        <v>1</v>
      </c>
      <c r="K216" s="5"/>
    </row>
    <row r="217" spans="1:11" ht="21">
      <c r="A217" s="54">
        <v>2</v>
      </c>
      <c r="B217" s="55" t="str">
        <f>VLOOKUP(A217,テーブル!$A$2:$B$12,2)</f>
        <v>福祉施設</v>
      </c>
      <c r="C217" s="55">
        <v>4</v>
      </c>
      <c r="D217" s="25" t="str">
        <f>VLOOKUP(C217,テーブル!$D$2:$E$13,2)</f>
        <v>民間施設</v>
      </c>
      <c r="E217" s="1" t="s">
        <v>1108</v>
      </c>
      <c r="F217" s="16" t="s">
        <v>1107</v>
      </c>
      <c r="H217" s="4">
        <v>1</v>
      </c>
      <c r="K217" s="5"/>
    </row>
    <row r="218" spans="1:11" ht="21">
      <c r="A218" s="54">
        <v>3</v>
      </c>
      <c r="B218" s="55" t="str">
        <f>VLOOKUP(A218,テーブル!$A$2:$B$12,2)</f>
        <v>文化施設</v>
      </c>
      <c r="C218" s="55">
        <v>1</v>
      </c>
      <c r="D218" s="25" t="str">
        <f>VLOOKUP(C218,テーブル!$D$2:$E$13,2)</f>
        <v>県有施設
</v>
      </c>
      <c r="E218" s="1" t="s">
        <v>1130</v>
      </c>
      <c r="F218" s="16" t="s">
        <v>389</v>
      </c>
      <c r="H218" s="4">
        <v>1</v>
      </c>
      <c r="K218" s="5"/>
    </row>
    <row r="219" spans="1:11" ht="21">
      <c r="A219" s="54">
        <v>3</v>
      </c>
      <c r="B219" s="55" t="str">
        <f>VLOOKUP(A219,テーブル!$A$2:$B$12,2)</f>
        <v>文化施設</v>
      </c>
      <c r="C219" s="55">
        <v>2</v>
      </c>
      <c r="D219" s="25" t="str">
        <f>VLOOKUP(C219,テーブル!$D$2:$E$13,2)</f>
        <v>市町村
施設
</v>
      </c>
      <c r="E219" s="25" t="s">
        <v>636</v>
      </c>
      <c r="F219" s="26" t="s">
        <v>1048</v>
      </c>
      <c r="H219" s="4">
        <v>1</v>
      </c>
      <c r="K219" s="5"/>
    </row>
    <row r="220" spans="1:11" ht="21">
      <c r="A220" s="54">
        <v>4</v>
      </c>
      <c r="B220" s="55" t="str">
        <f>VLOOKUP(A220,テーブル!$A$2:$B$12,2)</f>
        <v>官公庁</v>
      </c>
      <c r="C220" s="55">
        <v>2</v>
      </c>
      <c r="D220" s="25" t="str">
        <f>VLOOKUP(C220,テーブル!$D$2:$E$13,2)</f>
        <v>市町村
施設
</v>
      </c>
      <c r="E220" s="25" t="s">
        <v>635</v>
      </c>
      <c r="F220" s="26" t="s">
        <v>995</v>
      </c>
      <c r="H220" s="4">
        <v>1</v>
      </c>
      <c r="K220" s="5"/>
    </row>
    <row r="221" spans="1:11" ht="21">
      <c r="A221" s="54">
        <v>5</v>
      </c>
      <c r="B221" s="55" t="str">
        <f>VLOOKUP(A221,テーブル!$A$2:$B$12,2)</f>
        <v>物品販売・飲食店</v>
      </c>
      <c r="C221" s="30">
        <v>4</v>
      </c>
      <c r="D221" s="25" t="str">
        <f>VLOOKUP(C221,テーブル!$D$2:$E$13,2)</f>
        <v>民間施設</v>
      </c>
      <c r="E221" s="1" t="s">
        <v>1295</v>
      </c>
      <c r="F221" s="16" t="s">
        <v>996</v>
      </c>
      <c r="H221" s="4">
        <v>1</v>
      </c>
      <c r="K221" s="5"/>
    </row>
    <row r="222" spans="1:11" ht="21">
      <c r="A222" s="54">
        <v>5</v>
      </c>
      <c r="B222" s="55" t="str">
        <f>VLOOKUP(A222,テーブル!$A$2:$B$12,2)</f>
        <v>物品販売・飲食店</v>
      </c>
      <c r="C222" s="30">
        <v>4</v>
      </c>
      <c r="D222" s="25" t="str">
        <f>VLOOKUP(C222,テーブル!$D$2:$E$13,2)</f>
        <v>民間施設</v>
      </c>
      <c r="E222" s="12" t="s">
        <v>794</v>
      </c>
      <c r="F222" s="11" t="s">
        <v>795</v>
      </c>
      <c r="G222" s="6"/>
      <c r="H222" s="4">
        <v>1</v>
      </c>
      <c r="K222" s="5"/>
    </row>
    <row r="223" spans="1:11" ht="21">
      <c r="A223" s="61">
        <v>5</v>
      </c>
      <c r="B223" s="63" t="s">
        <v>1366</v>
      </c>
      <c r="C223" s="63">
        <v>4</v>
      </c>
      <c r="D223" s="27" t="s">
        <v>1367</v>
      </c>
      <c r="E223" s="90" t="s">
        <v>1368</v>
      </c>
      <c r="F223" s="91" t="s">
        <v>1369</v>
      </c>
      <c r="G223" s="6"/>
      <c r="H223" s="4">
        <v>1</v>
      </c>
      <c r="K223" s="5"/>
    </row>
    <row r="224" spans="1:11" ht="21">
      <c r="A224" s="61">
        <v>5</v>
      </c>
      <c r="B224" s="63" t="s">
        <v>1366</v>
      </c>
      <c r="C224" s="63">
        <v>4</v>
      </c>
      <c r="D224" s="27" t="s">
        <v>1345</v>
      </c>
      <c r="E224" s="90" t="s">
        <v>1412</v>
      </c>
      <c r="F224" s="91" t="s">
        <v>1416</v>
      </c>
      <c r="G224" s="6"/>
      <c r="H224" s="4">
        <v>1</v>
      </c>
      <c r="K224" s="5"/>
    </row>
    <row r="225" spans="1:11" ht="21">
      <c r="A225" s="61">
        <v>5</v>
      </c>
      <c r="B225" s="63" t="s">
        <v>1366</v>
      </c>
      <c r="C225" s="63">
        <v>4</v>
      </c>
      <c r="D225" s="27" t="s">
        <v>1345</v>
      </c>
      <c r="E225" s="90" t="s">
        <v>1413</v>
      </c>
      <c r="F225" s="91" t="s">
        <v>1417</v>
      </c>
      <c r="G225" s="6"/>
      <c r="H225" s="4">
        <v>1</v>
      </c>
      <c r="K225" s="5"/>
    </row>
    <row r="226" spans="1:11" ht="21.75" thickBot="1">
      <c r="A226" s="68">
        <v>10</v>
      </c>
      <c r="B226" s="62" t="str">
        <f>VLOOKUP(A226,テーブル!$A$2:$B$12,2)</f>
        <v>銀行・郵便局</v>
      </c>
      <c r="C226" s="63">
        <v>4</v>
      </c>
      <c r="D226" s="21" t="str">
        <f>VLOOKUP(C226,テーブル!$D$2:$E$13,2)</f>
        <v>民間施設</v>
      </c>
      <c r="E226" s="27" t="s">
        <v>1262</v>
      </c>
      <c r="F226" s="28" t="s">
        <v>556</v>
      </c>
      <c r="H226" s="4">
        <v>1</v>
      </c>
      <c r="K226" s="5"/>
    </row>
    <row r="227" spans="1:11" ht="21.75" customHeight="1" thickBot="1" thickTop="1">
      <c r="A227" s="116" t="str">
        <f>"八頭郡("&amp;H227&amp;"施設)"</f>
        <v>八頭郡(38施設)</v>
      </c>
      <c r="B227" s="117"/>
      <c r="C227" s="117"/>
      <c r="D227" s="117"/>
      <c r="E227" s="117"/>
      <c r="F227" s="118"/>
      <c r="H227" s="4">
        <f>SUM(H228:H265)</f>
        <v>38</v>
      </c>
      <c r="K227" s="5"/>
    </row>
    <row r="228" spans="1:8" s="5" customFormat="1" ht="21.75" thickTop="1">
      <c r="A228" s="64">
        <v>1</v>
      </c>
      <c r="B228" s="65" t="str">
        <f>VLOOKUP(A228,テーブル!$A$2:$B$12,2)</f>
        <v>医療機関</v>
      </c>
      <c r="C228" s="66">
        <v>2</v>
      </c>
      <c r="D228" s="23" t="str">
        <f>VLOOKUP(C228,テーブル!$D$2:$E$13,2)</f>
        <v>市町村
施設
</v>
      </c>
      <c r="E228" s="14" t="s">
        <v>1305</v>
      </c>
      <c r="F228" s="17" t="s">
        <v>144</v>
      </c>
      <c r="H228" s="5">
        <v>1</v>
      </c>
    </row>
    <row r="229" spans="1:8" s="5" customFormat="1" ht="21">
      <c r="A229" s="56">
        <v>2</v>
      </c>
      <c r="B229" s="55" t="str">
        <f>VLOOKUP(A229,テーブル!$A$2:$B$12,2)</f>
        <v>福祉施設</v>
      </c>
      <c r="C229" s="30">
        <v>2</v>
      </c>
      <c r="D229" s="25" t="str">
        <f>VLOOKUP(C229,テーブル!$D$2:$E$13,2)</f>
        <v>市町村
施設
</v>
      </c>
      <c r="E229" s="1" t="s">
        <v>1306</v>
      </c>
      <c r="F229" s="16" t="s">
        <v>393</v>
      </c>
      <c r="H229" s="5">
        <v>1</v>
      </c>
    </row>
    <row r="230" spans="1:8" s="5" customFormat="1" ht="21">
      <c r="A230" s="56">
        <v>2</v>
      </c>
      <c r="B230" s="55" t="str">
        <f>VLOOKUP(A230,テーブル!$A$2:$B$12,2)</f>
        <v>福祉施設</v>
      </c>
      <c r="C230" s="30">
        <v>2</v>
      </c>
      <c r="D230" s="25" t="str">
        <f>VLOOKUP(C230,テーブル!$D$2:$E$13,2)</f>
        <v>市町村
施設
</v>
      </c>
      <c r="E230" s="1" t="s">
        <v>140</v>
      </c>
      <c r="F230" s="16" t="s">
        <v>141</v>
      </c>
      <c r="H230" s="5">
        <v>1</v>
      </c>
    </row>
    <row r="231" spans="1:8" s="5" customFormat="1" ht="21">
      <c r="A231" s="56">
        <v>2</v>
      </c>
      <c r="B231" s="55" t="str">
        <f>VLOOKUP(A231,テーブル!$A$2:$B$12,2)</f>
        <v>福祉施設</v>
      </c>
      <c r="C231" s="30">
        <v>2</v>
      </c>
      <c r="D231" s="25" t="str">
        <f>VLOOKUP(C231,テーブル!$D$2:$E$13,2)</f>
        <v>市町村
施設
</v>
      </c>
      <c r="E231" s="1" t="s">
        <v>128</v>
      </c>
      <c r="F231" s="16" t="s">
        <v>390</v>
      </c>
      <c r="H231" s="5">
        <v>1</v>
      </c>
    </row>
    <row r="232" spans="1:8" s="5" customFormat="1" ht="21">
      <c r="A232" s="56">
        <v>2</v>
      </c>
      <c r="B232" s="55" t="str">
        <f>VLOOKUP(A232,テーブル!$A$2:$B$12,2)</f>
        <v>福祉施設</v>
      </c>
      <c r="C232" s="30">
        <v>2</v>
      </c>
      <c r="D232" s="25" t="str">
        <f>VLOOKUP(C232,テーブル!$D$2:$E$13,2)</f>
        <v>市町村
施設
</v>
      </c>
      <c r="E232" s="1" t="s">
        <v>129</v>
      </c>
      <c r="F232" s="16" t="s">
        <v>391</v>
      </c>
      <c r="H232" s="5">
        <v>1</v>
      </c>
    </row>
    <row r="233" spans="1:8" s="5" customFormat="1" ht="21">
      <c r="A233" s="56">
        <v>2</v>
      </c>
      <c r="B233" s="55" t="str">
        <f>VLOOKUP(A233,テーブル!$A$2:$B$12,2)</f>
        <v>福祉施設</v>
      </c>
      <c r="C233" s="30">
        <v>2</v>
      </c>
      <c r="D233" s="25" t="str">
        <f>VLOOKUP(C233,テーブル!$D$2:$E$13,2)</f>
        <v>市町村
施設
</v>
      </c>
      <c r="E233" s="1" t="s">
        <v>130</v>
      </c>
      <c r="F233" s="16" t="s">
        <v>392</v>
      </c>
      <c r="H233" s="5">
        <v>1</v>
      </c>
    </row>
    <row r="234" spans="1:8" s="5" customFormat="1" ht="21">
      <c r="A234" s="56">
        <v>2</v>
      </c>
      <c r="B234" s="55" t="str">
        <f>VLOOKUP(A234,テーブル!$A$2:$B$12,2)</f>
        <v>福祉施設</v>
      </c>
      <c r="C234" s="30">
        <v>2</v>
      </c>
      <c r="D234" s="25" t="str">
        <f>VLOOKUP(C234,テーブル!$D$2:$E$13,2)</f>
        <v>市町村
施設
</v>
      </c>
      <c r="E234" s="1" t="s">
        <v>278</v>
      </c>
      <c r="F234" s="16" t="s">
        <v>279</v>
      </c>
      <c r="H234" s="5">
        <v>1</v>
      </c>
    </row>
    <row r="235" spans="1:8" s="5" customFormat="1" ht="21">
      <c r="A235" s="56">
        <v>2</v>
      </c>
      <c r="B235" s="55" t="str">
        <f>VLOOKUP(A235,テーブル!$A$2:$B$12,2)</f>
        <v>福祉施設</v>
      </c>
      <c r="C235" s="30">
        <v>4</v>
      </c>
      <c r="D235" s="25" t="str">
        <f>VLOOKUP(C235,テーブル!$D$2:$E$13,2)</f>
        <v>民間施設</v>
      </c>
      <c r="E235" s="1" t="s">
        <v>1198</v>
      </c>
      <c r="F235" s="16" t="s">
        <v>501</v>
      </c>
      <c r="H235" s="5">
        <v>1</v>
      </c>
    </row>
    <row r="236" spans="1:8" s="5" customFormat="1" ht="21">
      <c r="A236" s="56">
        <v>2</v>
      </c>
      <c r="B236" s="55" t="str">
        <f>VLOOKUP(A236,テーブル!$A$2:$B$12,2)</f>
        <v>福祉施設</v>
      </c>
      <c r="C236" s="30">
        <v>4</v>
      </c>
      <c r="D236" s="25" t="str">
        <f>VLOOKUP(C236,テーブル!$D$2:$E$13,2)</f>
        <v>民間施設</v>
      </c>
      <c r="E236" s="1" t="s">
        <v>1199</v>
      </c>
      <c r="F236" s="16" t="s">
        <v>502</v>
      </c>
      <c r="H236" s="5">
        <v>1</v>
      </c>
    </row>
    <row r="237" spans="1:10" s="5" customFormat="1" ht="21">
      <c r="A237" s="56">
        <v>2</v>
      </c>
      <c r="B237" s="55" t="str">
        <f>VLOOKUP(A237,テーブル!$A$2:$B$12,2)</f>
        <v>福祉施設</v>
      </c>
      <c r="C237" s="30">
        <v>4</v>
      </c>
      <c r="D237" s="25" t="str">
        <f>VLOOKUP(C237,テーブル!$D$2:$E$13,2)</f>
        <v>民間施設</v>
      </c>
      <c r="E237" s="1" t="s">
        <v>1200</v>
      </c>
      <c r="F237" s="16" t="s">
        <v>503</v>
      </c>
      <c r="G237" s="4"/>
      <c r="H237" s="5">
        <v>1</v>
      </c>
      <c r="I237" s="4"/>
      <c r="J237" s="4"/>
    </row>
    <row r="238" spans="1:11" ht="21">
      <c r="A238" s="56">
        <v>2</v>
      </c>
      <c r="B238" s="55" t="str">
        <f>VLOOKUP(A238,テーブル!$A$2:$B$12,2)</f>
        <v>福祉施設</v>
      </c>
      <c r="C238" s="30">
        <v>4</v>
      </c>
      <c r="D238" s="25" t="str">
        <f>VLOOKUP(C238,テーブル!$D$2:$E$13,2)</f>
        <v>民間施設</v>
      </c>
      <c r="E238" s="1" t="s">
        <v>1115</v>
      </c>
      <c r="F238" s="16" t="s">
        <v>1116</v>
      </c>
      <c r="G238" s="5"/>
      <c r="H238" s="5">
        <v>1</v>
      </c>
      <c r="I238" s="5"/>
      <c r="J238" s="5"/>
      <c r="K238" s="5"/>
    </row>
    <row r="239" spans="1:8" s="5" customFormat="1" ht="21">
      <c r="A239" s="56">
        <v>3</v>
      </c>
      <c r="B239" s="55" t="str">
        <f>VLOOKUP(A239,テーブル!$A$2:$B$12,2)</f>
        <v>文化施設</v>
      </c>
      <c r="C239" s="30">
        <v>1</v>
      </c>
      <c r="D239" s="25" t="str">
        <f>VLOOKUP(C239,テーブル!$D$2:$E$13,2)</f>
        <v>県有施設
</v>
      </c>
      <c r="E239" s="1" t="s">
        <v>597</v>
      </c>
      <c r="F239" s="16" t="s">
        <v>598</v>
      </c>
      <c r="H239" s="5">
        <v>1</v>
      </c>
    </row>
    <row r="240" spans="1:11" ht="21">
      <c r="A240" s="56">
        <v>3</v>
      </c>
      <c r="B240" s="55" t="str">
        <f>VLOOKUP(A240,テーブル!$A$2:$B$12,2)</f>
        <v>文化施設</v>
      </c>
      <c r="C240" s="30">
        <v>2</v>
      </c>
      <c r="D240" s="25" t="str">
        <f>VLOOKUP(C240,テーブル!$D$2:$E$13,2)</f>
        <v>市町村
施設
</v>
      </c>
      <c r="E240" s="1" t="s">
        <v>280</v>
      </c>
      <c r="F240" s="16" t="s">
        <v>281</v>
      </c>
      <c r="G240" s="5"/>
      <c r="H240" s="5">
        <v>1</v>
      </c>
      <c r="I240" s="5"/>
      <c r="J240" s="5"/>
      <c r="K240" s="5"/>
    </row>
    <row r="241" spans="1:11" ht="21">
      <c r="A241" s="94">
        <v>3</v>
      </c>
      <c r="B241" s="95" t="str">
        <f>VLOOKUP(A241,テーブル!$A$2:$B$12,2)</f>
        <v>文化施設</v>
      </c>
      <c r="C241" s="95">
        <v>2</v>
      </c>
      <c r="D241" s="96" t="str">
        <f>VLOOKUP(C241,テーブル!$D$2:$E$13,2)</f>
        <v>市町村
施設
</v>
      </c>
      <c r="E241" s="96" t="s">
        <v>1386</v>
      </c>
      <c r="F241" s="97" t="s">
        <v>1392</v>
      </c>
      <c r="G241" s="5"/>
      <c r="H241" s="5">
        <v>1</v>
      </c>
      <c r="I241" s="5"/>
      <c r="J241" s="5"/>
      <c r="K241" s="5"/>
    </row>
    <row r="242" spans="1:11" ht="21">
      <c r="A242" s="94">
        <v>3</v>
      </c>
      <c r="B242" s="95" t="str">
        <f>VLOOKUP(A242,テーブル!$A$2:$B$12,2)</f>
        <v>文化施設</v>
      </c>
      <c r="C242" s="95">
        <v>2</v>
      </c>
      <c r="D242" s="96" t="str">
        <f>VLOOKUP(C242,テーブル!$D$2:$E$13,2)</f>
        <v>市町村
施設
</v>
      </c>
      <c r="E242" s="96" t="s">
        <v>1387</v>
      </c>
      <c r="F242" s="97" t="s">
        <v>1393</v>
      </c>
      <c r="G242" s="5"/>
      <c r="H242" s="5">
        <v>1</v>
      </c>
      <c r="I242" s="5"/>
      <c r="J242" s="5"/>
      <c r="K242" s="5"/>
    </row>
    <row r="243" spans="1:11" ht="21">
      <c r="A243" s="94">
        <v>3</v>
      </c>
      <c r="B243" s="95" t="str">
        <f>VLOOKUP(A243,テーブル!$A$2:$B$12,2)</f>
        <v>文化施設</v>
      </c>
      <c r="C243" s="95">
        <v>2</v>
      </c>
      <c r="D243" s="96" t="str">
        <f>VLOOKUP(C243,テーブル!$D$2:$E$13,2)</f>
        <v>市町村
施設
</v>
      </c>
      <c r="E243" s="96" t="s">
        <v>1388</v>
      </c>
      <c r="F243" s="97" t="s">
        <v>1394</v>
      </c>
      <c r="G243" s="5"/>
      <c r="H243" s="5">
        <v>1</v>
      </c>
      <c r="I243" s="5"/>
      <c r="J243" s="5"/>
      <c r="K243" s="5"/>
    </row>
    <row r="244" spans="1:11" ht="21">
      <c r="A244" s="94">
        <v>3</v>
      </c>
      <c r="B244" s="95" t="str">
        <f>VLOOKUP(A244,テーブル!$A$2:$B$12,2)</f>
        <v>文化施設</v>
      </c>
      <c r="C244" s="95">
        <v>2</v>
      </c>
      <c r="D244" s="96" t="str">
        <f>VLOOKUP(C244,テーブル!$D$2:$E$13,2)</f>
        <v>市町村
施設
</v>
      </c>
      <c r="E244" s="96" t="s">
        <v>1389</v>
      </c>
      <c r="F244" s="97" t="s">
        <v>1395</v>
      </c>
      <c r="G244" s="5"/>
      <c r="H244" s="5">
        <v>1</v>
      </c>
      <c r="I244" s="5"/>
      <c r="J244" s="5"/>
      <c r="K244" s="5"/>
    </row>
    <row r="245" spans="1:11" ht="21">
      <c r="A245" s="94">
        <v>3</v>
      </c>
      <c r="B245" s="95" t="str">
        <f>VLOOKUP(A245,テーブル!$A$2:$B$12,2)</f>
        <v>文化施設</v>
      </c>
      <c r="C245" s="95">
        <v>2</v>
      </c>
      <c r="D245" s="96" t="str">
        <f>VLOOKUP(C245,テーブル!$D$2:$E$13,2)</f>
        <v>市町村
施設
</v>
      </c>
      <c r="E245" s="96" t="s">
        <v>1390</v>
      </c>
      <c r="F245" s="97" t="s">
        <v>1396</v>
      </c>
      <c r="G245" s="5"/>
      <c r="H245" s="5">
        <v>1</v>
      </c>
      <c r="I245" s="5"/>
      <c r="J245" s="5"/>
      <c r="K245" s="5"/>
    </row>
    <row r="246" spans="1:11" ht="21">
      <c r="A246" s="94">
        <v>3</v>
      </c>
      <c r="B246" s="95" t="str">
        <f>VLOOKUP(A246,テーブル!$A$2:$B$12,2)</f>
        <v>文化施設</v>
      </c>
      <c r="C246" s="95">
        <v>2</v>
      </c>
      <c r="D246" s="96" t="str">
        <f>VLOOKUP(C246,テーブル!$D$2:$E$13,2)</f>
        <v>市町村
施設
</v>
      </c>
      <c r="E246" s="96" t="s">
        <v>1391</v>
      </c>
      <c r="F246" s="97" t="s">
        <v>1397</v>
      </c>
      <c r="G246" s="5"/>
      <c r="H246" s="5">
        <v>1</v>
      </c>
      <c r="I246" s="5"/>
      <c r="J246" s="5"/>
      <c r="K246" s="5"/>
    </row>
    <row r="247" spans="1:11" ht="21">
      <c r="A247" s="56">
        <v>4</v>
      </c>
      <c r="B247" s="55" t="str">
        <f>VLOOKUP(A247,テーブル!$A$2:$B$12,2)</f>
        <v>官公庁</v>
      </c>
      <c r="C247" s="30">
        <v>1</v>
      </c>
      <c r="D247" s="25" t="str">
        <f>VLOOKUP(C247,テーブル!$D$2:$E$13,2)</f>
        <v>県有施設
</v>
      </c>
      <c r="E247" s="1" t="s">
        <v>1133</v>
      </c>
      <c r="F247" s="16" t="s">
        <v>978</v>
      </c>
      <c r="G247" s="5"/>
      <c r="H247" s="5">
        <v>1</v>
      </c>
      <c r="I247" s="5"/>
      <c r="J247" s="5"/>
      <c r="K247" s="5"/>
    </row>
    <row r="248" spans="1:11" ht="21">
      <c r="A248" s="56">
        <v>4</v>
      </c>
      <c r="B248" s="55" t="str">
        <f>VLOOKUP(A248,テーブル!$A$2:$B$12,2)</f>
        <v>官公庁</v>
      </c>
      <c r="C248" s="55">
        <v>2</v>
      </c>
      <c r="D248" s="25" t="str">
        <f>VLOOKUP(C248,テーブル!$D$2:$E$13,2)</f>
        <v>市町村
施設
</v>
      </c>
      <c r="E248" s="25" t="s">
        <v>125</v>
      </c>
      <c r="F248" s="26" t="s">
        <v>394</v>
      </c>
      <c r="H248" s="5">
        <v>1</v>
      </c>
      <c r="K248" s="5"/>
    </row>
    <row r="249" spans="1:11" ht="21">
      <c r="A249" s="56">
        <v>4</v>
      </c>
      <c r="B249" s="55" t="str">
        <f>VLOOKUP(A249,テーブル!$A$2:$B$12,2)</f>
        <v>官公庁</v>
      </c>
      <c r="C249" s="55">
        <v>2</v>
      </c>
      <c r="D249" s="25" t="str">
        <f>VLOOKUP(C249,テーブル!$D$2:$E$13,2)</f>
        <v>市町村
施設
</v>
      </c>
      <c r="E249" s="25" t="s">
        <v>126</v>
      </c>
      <c r="F249" s="26" t="s">
        <v>395</v>
      </c>
      <c r="H249" s="5">
        <v>1</v>
      </c>
      <c r="K249" s="5"/>
    </row>
    <row r="250" spans="1:11" ht="21">
      <c r="A250" s="56">
        <v>4</v>
      </c>
      <c r="B250" s="55" t="str">
        <f>VLOOKUP(A250,テーブル!$A$2:$B$12,2)</f>
        <v>官公庁</v>
      </c>
      <c r="C250" s="55">
        <v>2</v>
      </c>
      <c r="D250" s="25" t="str">
        <f>VLOOKUP(C250,テーブル!$D$2:$E$13,2)</f>
        <v>市町村
施設
</v>
      </c>
      <c r="E250" s="25" t="s">
        <v>127</v>
      </c>
      <c r="F250" s="26" t="s">
        <v>396</v>
      </c>
      <c r="H250" s="5">
        <v>1</v>
      </c>
      <c r="K250" s="5"/>
    </row>
    <row r="251" spans="1:11" ht="21">
      <c r="A251" s="56">
        <v>4</v>
      </c>
      <c r="B251" s="55" t="str">
        <f>VLOOKUP(A251,テーブル!$A$2:$B$12,2)</f>
        <v>官公庁</v>
      </c>
      <c r="C251" s="55">
        <v>2</v>
      </c>
      <c r="D251" s="25" t="str">
        <f>VLOOKUP(C251,テーブル!$D$2:$E$13,2)</f>
        <v>市町村
施設
</v>
      </c>
      <c r="E251" s="25" t="s">
        <v>131</v>
      </c>
      <c r="F251" s="26" t="s">
        <v>397</v>
      </c>
      <c r="H251" s="5">
        <v>1</v>
      </c>
      <c r="K251" s="5"/>
    </row>
    <row r="252" spans="1:10" s="5" customFormat="1" ht="21">
      <c r="A252" s="56">
        <v>4</v>
      </c>
      <c r="B252" s="55" t="str">
        <f>VLOOKUP(A252,テーブル!$A$2:$B$12,2)</f>
        <v>官公庁</v>
      </c>
      <c r="C252" s="55">
        <v>2</v>
      </c>
      <c r="D252" s="25" t="str">
        <f>VLOOKUP(C252,テーブル!$D$2:$E$13,2)</f>
        <v>市町村
施設
</v>
      </c>
      <c r="E252" s="25" t="s">
        <v>132</v>
      </c>
      <c r="F252" s="26" t="s">
        <v>133</v>
      </c>
      <c r="G252" s="4"/>
      <c r="H252" s="5">
        <v>1</v>
      </c>
      <c r="I252" s="4"/>
      <c r="J252" s="4"/>
    </row>
    <row r="253" spans="1:10" s="5" customFormat="1" ht="21">
      <c r="A253" s="56">
        <v>4</v>
      </c>
      <c r="B253" s="55" t="str">
        <f>VLOOKUP(A253,テーブル!$A$2:$B$12,2)</f>
        <v>官公庁</v>
      </c>
      <c r="C253" s="55">
        <v>2</v>
      </c>
      <c r="D253" s="25" t="str">
        <f>VLOOKUP(C253,テーブル!$D$2:$E$13,2)</f>
        <v>市町村
施設
</v>
      </c>
      <c r="E253" s="1" t="s">
        <v>134</v>
      </c>
      <c r="F253" s="16" t="s">
        <v>135</v>
      </c>
      <c r="G253" s="4"/>
      <c r="H253" s="5">
        <v>1</v>
      </c>
      <c r="I253" s="4"/>
      <c r="J253" s="4"/>
    </row>
    <row r="254" spans="1:10" s="5" customFormat="1" ht="21">
      <c r="A254" s="56">
        <v>4</v>
      </c>
      <c r="B254" s="55" t="str">
        <f>VLOOKUP(A254,テーブル!$A$2:$B$12,2)</f>
        <v>官公庁</v>
      </c>
      <c r="C254" s="55">
        <v>2</v>
      </c>
      <c r="D254" s="25" t="str">
        <f>VLOOKUP(C254,テーブル!$D$2:$E$13,2)</f>
        <v>市町村
施設
</v>
      </c>
      <c r="E254" s="25" t="s">
        <v>136</v>
      </c>
      <c r="F254" s="26" t="s">
        <v>137</v>
      </c>
      <c r="G254" s="4"/>
      <c r="H254" s="5">
        <v>1</v>
      </c>
      <c r="I254" s="4"/>
      <c r="J254" s="4"/>
    </row>
    <row r="255" spans="1:11" ht="21">
      <c r="A255" s="56">
        <v>5</v>
      </c>
      <c r="B255" s="55" t="str">
        <f>VLOOKUP(A255,テーブル!$A$2:$B$12,2)</f>
        <v>物品販売・飲食店</v>
      </c>
      <c r="C255" s="30">
        <v>2</v>
      </c>
      <c r="D255" s="25" t="str">
        <f>VLOOKUP(C255,テーブル!$D$2:$E$13,2)</f>
        <v>市町村
施設
</v>
      </c>
      <c r="E255" s="1" t="s">
        <v>138</v>
      </c>
      <c r="F255" s="16" t="s">
        <v>139</v>
      </c>
      <c r="G255" s="5"/>
      <c r="H255" s="5">
        <v>1</v>
      </c>
      <c r="I255" s="5"/>
      <c r="J255" s="5"/>
      <c r="K255" s="5"/>
    </row>
    <row r="256" spans="1:11" ht="21">
      <c r="A256" s="56">
        <v>5</v>
      </c>
      <c r="B256" s="55" t="str">
        <f>VLOOKUP(A256,テーブル!$A$2:$B$12,2)</f>
        <v>物品販売・飲食店</v>
      </c>
      <c r="C256" s="30">
        <v>4</v>
      </c>
      <c r="D256" s="25" t="str">
        <f>VLOOKUP(C256,テーブル!$D$2:$E$13,2)</f>
        <v>民間施設</v>
      </c>
      <c r="E256" s="1" t="s">
        <v>692</v>
      </c>
      <c r="F256" s="16" t="s">
        <v>693</v>
      </c>
      <c r="H256" s="5">
        <v>1</v>
      </c>
      <c r="K256" s="5"/>
    </row>
    <row r="257" spans="1:11" ht="21">
      <c r="A257" s="56">
        <v>5</v>
      </c>
      <c r="B257" s="55" t="str">
        <f>VLOOKUP(A257,テーブル!$A$2:$B$12,2)</f>
        <v>物品販売・飲食店</v>
      </c>
      <c r="C257" s="30">
        <v>4</v>
      </c>
      <c r="D257" s="25" t="str">
        <f>VLOOKUP(C257,テーブル!$D$2:$E$13,2)</f>
        <v>民間施設</v>
      </c>
      <c r="E257" s="1" t="s">
        <v>694</v>
      </c>
      <c r="F257" s="16" t="s">
        <v>695</v>
      </c>
      <c r="H257" s="5">
        <v>1</v>
      </c>
      <c r="K257" s="5"/>
    </row>
    <row r="258" spans="1:11" ht="21">
      <c r="A258" s="56">
        <v>5</v>
      </c>
      <c r="B258" s="55" t="str">
        <f>VLOOKUP(A258,テーブル!$A$2:$B$12,2)</f>
        <v>物品販売・飲食店</v>
      </c>
      <c r="C258" s="30">
        <v>4</v>
      </c>
      <c r="D258" s="25" t="str">
        <f>VLOOKUP(C258,テーブル!$D$2:$E$13,2)</f>
        <v>民間施設</v>
      </c>
      <c r="E258" s="1" t="s">
        <v>911</v>
      </c>
      <c r="F258" s="16" t="s">
        <v>914</v>
      </c>
      <c r="H258" s="5">
        <v>1</v>
      </c>
      <c r="K258" s="5"/>
    </row>
    <row r="259" spans="1:11" ht="21">
      <c r="A259" s="56">
        <v>5</v>
      </c>
      <c r="B259" s="55" t="str">
        <f>VLOOKUP(A259,テーブル!$A$2:$B$12,2)</f>
        <v>物品販売・飲食店</v>
      </c>
      <c r="C259" s="30">
        <v>4</v>
      </c>
      <c r="D259" s="25" t="str">
        <f>VLOOKUP(C259,テーブル!$D$2:$E$13,2)</f>
        <v>民間施設</v>
      </c>
      <c r="E259" s="1" t="s">
        <v>1296</v>
      </c>
      <c r="F259" s="16" t="s">
        <v>521</v>
      </c>
      <c r="H259" s="5">
        <v>1</v>
      </c>
      <c r="K259" s="5"/>
    </row>
    <row r="260" spans="1:26" ht="21">
      <c r="A260" s="56">
        <v>5</v>
      </c>
      <c r="B260" s="55" t="str">
        <f>VLOOKUP(A260,テーブル!$A$2:$B$12,2)</f>
        <v>物品販売・飲食店</v>
      </c>
      <c r="C260" s="30">
        <v>4</v>
      </c>
      <c r="D260" s="25" t="str">
        <f>VLOOKUP(C260,テーブル!$D$2:$E$13,2)</f>
        <v>民間施設</v>
      </c>
      <c r="E260" s="1" t="s">
        <v>1030</v>
      </c>
      <c r="F260" s="16" t="s">
        <v>973</v>
      </c>
      <c r="H260" s="5">
        <v>1</v>
      </c>
      <c r="K260" s="5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21">
      <c r="A261" s="56">
        <v>8</v>
      </c>
      <c r="B261" s="55" t="str">
        <f>VLOOKUP(A261,テーブル!$A$2:$B$12,2)</f>
        <v>警察</v>
      </c>
      <c r="C261" s="55">
        <v>1</v>
      </c>
      <c r="D261" s="25" t="str">
        <f>VLOOKUP(C261,テーブル!$D$2:$E$13,2)</f>
        <v>県有施設
</v>
      </c>
      <c r="E261" s="1" t="s">
        <v>102</v>
      </c>
      <c r="F261" s="16" t="s">
        <v>103</v>
      </c>
      <c r="H261" s="5">
        <v>1</v>
      </c>
      <c r="I261" s="6"/>
      <c r="K261" s="5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s="9" customFormat="1" ht="21">
      <c r="A262" s="56">
        <v>8</v>
      </c>
      <c r="B262" s="55" t="str">
        <f>VLOOKUP(A262,テーブル!$A$2:$B$12,2)</f>
        <v>警察</v>
      </c>
      <c r="C262" s="55">
        <v>1</v>
      </c>
      <c r="D262" s="25" t="str">
        <f>VLOOKUP(C262,テーブル!$D$2:$E$13,2)</f>
        <v>県有施設
</v>
      </c>
      <c r="E262" s="1" t="s">
        <v>98</v>
      </c>
      <c r="F262" s="16" t="s">
        <v>99</v>
      </c>
      <c r="H262" s="5">
        <v>1</v>
      </c>
      <c r="I262" s="6"/>
      <c r="J262" s="6"/>
      <c r="K262" s="5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11" ht="21">
      <c r="A263" s="54">
        <v>9</v>
      </c>
      <c r="B263" s="55" t="str">
        <f>VLOOKUP(A263,テーブル!$A$2:$B$12,2)</f>
        <v>学校</v>
      </c>
      <c r="C263" s="55">
        <v>1</v>
      </c>
      <c r="D263" s="25" t="str">
        <f>VLOOKUP(C263,テーブル!$D$2:$E$13,2)</f>
        <v>県有施設
</v>
      </c>
      <c r="E263" s="1" t="s">
        <v>596</v>
      </c>
      <c r="F263" s="16" t="s">
        <v>398</v>
      </c>
      <c r="G263" s="6"/>
      <c r="H263" s="5">
        <v>1</v>
      </c>
      <c r="I263" s="6"/>
      <c r="J263" s="6"/>
      <c r="K263" s="5"/>
    </row>
    <row r="264" spans="1:11" ht="21">
      <c r="A264" s="56">
        <v>10</v>
      </c>
      <c r="B264" s="55" t="str">
        <f>VLOOKUP(A264,テーブル!$A$2:$B$12,2)</f>
        <v>銀行・郵便局</v>
      </c>
      <c r="C264" s="30">
        <v>4</v>
      </c>
      <c r="D264" s="25" t="str">
        <f>VLOOKUP(C264,テーブル!$D$2:$E$13,2)</f>
        <v>民間施設</v>
      </c>
      <c r="E264" s="1" t="s">
        <v>1053</v>
      </c>
      <c r="F264" s="16" t="s">
        <v>1054</v>
      </c>
      <c r="H264" s="5">
        <v>1</v>
      </c>
      <c r="K264" s="5"/>
    </row>
    <row r="265" spans="1:11" ht="21.75" thickBot="1">
      <c r="A265" s="61">
        <v>11</v>
      </c>
      <c r="B265" s="62" t="str">
        <f>VLOOKUP(A265,テーブル!$A$2:$B$12,2)</f>
        <v>そのほか</v>
      </c>
      <c r="C265" s="62">
        <v>2</v>
      </c>
      <c r="D265" s="21" t="str">
        <f>VLOOKUP(C265,テーブル!$D$2:$E$13,2)</f>
        <v>市町村
施設
</v>
      </c>
      <c r="E265" s="21" t="s">
        <v>142</v>
      </c>
      <c r="F265" s="22" t="s">
        <v>143</v>
      </c>
      <c r="H265" s="5">
        <v>1</v>
      </c>
      <c r="K265" s="5"/>
    </row>
    <row r="266" spans="1:11" ht="21.75" customHeight="1" thickBot="1" thickTop="1">
      <c r="A266" s="116" t="str">
        <f>"倉吉市("&amp;H266&amp;"施設)"</f>
        <v>倉吉市(83施設)</v>
      </c>
      <c r="B266" s="117"/>
      <c r="C266" s="117"/>
      <c r="D266" s="117"/>
      <c r="E266" s="117"/>
      <c r="F266" s="118"/>
      <c r="H266" s="4">
        <f>SUM(H267:H349)</f>
        <v>83</v>
      </c>
      <c r="K266" s="5"/>
    </row>
    <row r="267" spans="1:11" ht="21.75" thickTop="1">
      <c r="A267" s="67">
        <v>1</v>
      </c>
      <c r="B267" s="65" t="str">
        <f>VLOOKUP(A267,テーブル!$A$2:$B$12,2)</f>
        <v>医療機関</v>
      </c>
      <c r="C267" s="65">
        <v>1</v>
      </c>
      <c r="D267" s="23" t="str">
        <f>VLOOKUP(C267,テーブル!$D$2:$E$13,2)</f>
        <v>県有施設
</v>
      </c>
      <c r="E267" s="14" t="s">
        <v>613</v>
      </c>
      <c r="F267" s="17" t="s">
        <v>399</v>
      </c>
      <c r="H267" s="4">
        <v>1</v>
      </c>
      <c r="K267" s="5"/>
    </row>
    <row r="268" spans="1:11" ht="21">
      <c r="A268" s="54">
        <v>1</v>
      </c>
      <c r="B268" s="55" t="str">
        <f>VLOOKUP(A268,テーブル!$A$2:$B$12,2)</f>
        <v>医療機関</v>
      </c>
      <c r="C268" s="30">
        <v>4</v>
      </c>
      <c r="D268" s="25" t="str">
        <f>VLOOKUP(C268,テーブル!$D$2:$E$13,2)</f>
        <v>民間施設</v>
      </c>
      <c r="E268" s="1" t="s">
        <v>476</v>
      </c>
      <c r="F268" s="16" t="s">
        <v>400</v>
      </c>
      <c r="H268" s="4">
        <v>1</v>
      </c>
      <c r="K268" s="5"/>
    </row>
    <row r="269" spans="1:11" ht="21">
      <c r="A269" s="54">
        <v>1</v>
      </c>
      <c r="B269" s="55" t="str">
        <f>VLOOKUP(A269,テーブル!$A$2:$B$12,2)</f>
        <v>医療機関</v>
      </c>
      <c r="C269" s="30">
        <v>4</v>
      </c>
      <c r="D269" s="25" t="str">
        <f>VLOOKUP(C269,テーブル!$D$2:$E$13,2)</f>
        <v>民間施設</v>
      </c>
      <c r="E269" s="1" t="s">
        <v>282</v>
      </c>
      <c r="F269" s="16" t="s">
        <v>283</v>
      </c>
      <c r="H269" s="4">
        <v>1</v>
      </c>
      <c r="K269" s="5"/>
    </row>
    <row r="270" spans="1:11" ht="21">
      <c r="A270" s="54">
        <v>1</v>
      </c>
      <c r="B270" s="55" t="str">
        <f>VLOOKUP(A270,テーブル!$A$2:$B$12,2)</f>
        <v>医療機関</v>
      </c>
      <c r="C270" s="30">
        <v>4</v>
      </c>
      <c r="D270" s="25" t="str">
        <f>VLOOKUP(C270,テーブル!$D$2:$E$13,2)</f>
        <v>民間施設</v>
      </c>
      <c r="E270" s="1" t="s">
        <v>1183</v>
      </c>
      <c r="F270" s="16" t="s">
        <v>284</v>
      </c>
      <c r="H270" s="4">
        <v>1</v>
      </c>
      <c r="K270" s="5"/>
    </row>
    <row r="271" spans="1:11" ht="21">
      <c r="A271" s="54">
        <v>1</v>
      </c>
      <c r="B271" s="55" t="str">
        <f>VLOOKUP(A271,テーブル!$A$2:$B$12,2)</f>
        <v>医療機関</v>
      </c>
      <c r="C271" s="30">
        <v>4</v>
      </c>
      <c r="D271" s="25" t="str">
        <f>VLOOKUP(C271,テーブル!$D$2:$E$13,2)</f>
        <v>民間施設</v>
      </c>
      <c r="E271" s="1" t="s">
        <v>1184</v>
      </c>
      <c r="F271" s="16" t="s">
        <v>35</v>
      </c>
      <c r="H271" s="4">
        <v>1</v>
      </c>
      <c r="K271" s="5"/>
    </row>
    <row r="272" spans="1:11" ht="21">
      <c r="A272" s="54">
        <v>1</v>
      </c>
      <c r="B272" s="55" t="str">
        <f>VLOOKUP(A272,テーブル!$A$2:$B$12,2)</f>
        <v>医療機関</v>
      </c>
      <c r="C272" s="30">
        <v>4</v>
      </c>
      <c r="D272" s="25" t="str">
        <f>VLOOKUP(C272,テーブル!$D$2:$E$13,2)</f>
        <v>民間施設</v>
      </c>
      <c r="E272" s="1" t="s">
        <v>895</v>
      </c>
      <c r="F272" s="16" t="s">
        <v>896</v>
      </c>
      <c r="H272" s="4">
        <v>1</v>
      </c>
      <c r="K272" s="5"/>
    </row>
    <row r="273" spans="1:11" ht="21">
      <c r="A273" s="54">
        <v>1</v>
      </c>
      <c r="B273" s="55" t="str">
        <f>VLOOKUP(A273,テーブル!$A$2:$B$12,2)</f>
        <v>医療機関</v>
      </c>
      <c r="C273" s="30">
        <v>4</v>
      </c>
      <c r="D273" s="25" t="str">
        <f>VLOOKUP(C273,テーブル!$D$2:$E$13,2)</f>
        <v>民間施設</v>
      </c>
      <c r="E273" s="1" t="s">
        <v>1131</v>
      </c>
      <c r="F273" s="16" t="s">
        <v>1068</v>
      </c>
      <c r="H273" s="4">
        <v>1</v>
      </c>
      <c r="K273" s="5"/>
    </row>
    <row r="274" spans="1:11" ht="21">
      <c r="A274" s="54">
        <v>2</v>
      </c>
      <c r="B274" s="55" t="str">
        <f>VLOOKUP(A274,テーブル!$A$2:$B$12,2)</f>
        <v>福祉施設</v>
      </c>
      <c r="C274" s="55">
        <v>1</v>
      </c>
      <c r="D274" s="25" t="str">
        <f>VLOOKUP(C274,テーブル!$D$2:$E$13,2)</f>
        <v>県有施設
</v>
      </c>
      <c r="E274" s="1" t="s">
        <v>616</v>
      </c>
      <c r="F274" s="16" t="s">
        <v>617</v>
      </c>
      <c r="H274" s="4">
        <v>1</v>
      </c>
      <c r="K274" s="5"/>
    </row>
    <row r="275" spans="1:11" ht="21">
      <c r="A275" s="54">
        <v>2</v>
      </c>
      <c r="B275" s="55" t="str">
        <f>VLOOKUP(A275,テーブル!$A$2:$B$12,2)</f>
        <v>福祉施設</v>
      </c>
      <c r="C275" s="30">
        <v>4</v>
      </c>
      <c r="D275" s="25" t="str">
        <f>VLOOKUP(C275,テーブル!$D$2:$E$13,2)</f>
        <v>民間施設</v>
      </c>
      <c r="E275" s="1" t="s">
        <v>1203</v>
      </c>
      <c r="F275" s="16" t="s">
        <v>504</v>
      </c>
      <c r="H275" s="4">
        <v>1</v>
      </c>
      <c r="K275" s="5"/>
    </row>
    <row r="276" spans="1:11" ht="21">
      <c r="A276" s="54">
        <v>2</v>
      </c>
      <c r="B276" s="55" t="str">
        <f>VLOOKUP(A276,テーブル!$A$2:$B$12,2)</f>
        <v>福祉施設</v>
      </c>
      <c r="C276" s="30">
        <v>4</v>
      </c>
      <c r="D276" s="25" t="str">
        <f>VLOOKUP(C276,テーブル!$D$2:$E$13,2)</f>
        <v>民間施設</v>
      </c>
      <c r="E276" s="1" t="s">
        <v>1202</v>
      </c>
      <c r="F276" s="16" t="s">
        <v>505</v>
      </c>
      <c r="H276" s="4">
        <v>1</v>
      </c>
      <c r="K276" s="5"/>
    </row>
    <row r="277" spans="1:11" ht="21">
      <c r="A277" s="54">
        <v>2</v>
      </c>
      <c r="B277" s="55" t="str">
        <f>VLOOKUP(A277,テーブル!$A$2:$B$12,2)</f>
        <v>福祉施設</v>
      </c>
      <c r="C277" s="30">
        <v>4</v>
      </c>
      <c r="D277" s="25" t="str">
        <f>VLOOKUP(C277,テーブル!$D$2:$E$13,2)</f>
        <v>民間施設</v>
      </c>
      <c r="E277" s="1" t="s">
        <v>9</v>
      </c>
      <c r="F277" s="16" t="s">
        <v>454</v>
      </c>
      <c r="H277" s="4">
        <v>1</v>
      </c>
      <c r="K277" s="5"/>
    </row>
    <row r="278" spans="1:11" ht="21">
      <c r="A278" s="54">
        <v>2</v>
      </c>
      <c r="B278" s="55" t="str">
        <f>VLOOKUP(A278,テーブル!$A$2:$B$12,2)</f>
        <v>福祉施設</v>
      </c>
      <c r="C278" s="30">
        <v>4</v>
      </c>
      <c r="D278" s="25" t="str">
        <f>VLOOKUP(C278,テーブル!$D$2:$E$13,2)</f>
        <v>民間施設</v>
      </c>
      <c r="E278" s="1" t="s">
        <v>1074</v>
      </c>
      <c r="F278" s="16" t="s">
        <v>1080</v>
      </c>
      <c r="H278" s="4">
        <v>1</v>
      </c>
      <c r="K278" s="5"/>
    </row>
    <row r="279" spans="1:11" ht="21">
      <c r="A279" s="54">
        <v>2</v>
      </c>
      <c r="B279" s="55" t="str">
        <f>VLOOKUP(A279,テーブル!$A$2:$B$12,2)</f>
        <v>福祉施設</v>
      </c>
      <c r="C279" s="30">
        <v>4</v>
      </c>
      <c r="D279" s="25" t="str">
        <f>VLOOKUP(C279,テーブル!$D$2:$E$13,2)</f>
        <v>民間施設</v>
      </c>
      <c r="E279" s="1" t="s">
        <v>1099</v>
      </c>
      <c r="F279" s="16" t="s">
        <v>1100</v>
      </c>
      <c r="H279" s="4">
        <v>1</v>
      </c>
      <c r="K279" s="5"/>
    </row>
    <row r="280" spans="1:11" ht="21">
      <c r="A280" s="54">
        <v>3</v>
      </c>
      <c r="B280" s="55" t="str">
        <f>VLOOKUP(A280,テーブル!$A$2:$B$12,2)</f>
        <v>文化施設</v>
      </c>
      <c r="C280" s="55">
        <v>1</v>
      </c>
      <c r="D280" s="25" t="str">
        <f>VLOOKUP(C280,テーブル!$D$2:$E$13,2)</f>
        <v>県有施設
</v>
      </c>
      <c r="E280" s="25" t="s">
        <v>600</v>
      </c>
      <c r="F280" s="26" t="s">
        <v>401</v>
      </c>
      <c r="H280" s="4">
        <v>1</v>
      </c>
      <c r="K280" s="5"/>
    </row>
    <row r="281" spans="1:11" ht="21">
      <c r="A281" s="54">
        <v>3</v>
      </c>
      <c r="B281" s="55" t="str">
        <f>VLOOKUP(A281,テーブル!$A$2:$B$12,2)</f>
        <v>文化施設</v>
      </c>
      <c r="C281" s="55">
        <v>1</v>
      </c>
      <c r="D281" s="25" t="str">
        <f>VLOOKUP(C281,テーブル!$D$2:$E$13,2)</f>
        <v>県有施設
</v>
      </c>
      <c r="E281" s="25" t="s">
        <v>601</v>
      </c>
      <c r="F281" s="26" t="s">
        <v>401</v>
      </c>
      <c r="H281" s="4">
        <v>1</v>
      </c>
      <c r="K281" s="5"/>
    </row>
    <row r="282" spans="1:11" ht="21">
      <c r="A282" s="54">
        <v>3</v>
      </c>
      <c r="B282" s="55" t="str">
        <f>VLOOKUP(A282,テーブル!$A$2:$B$12,2)</f>
        <v>文化施設</v>
      </c>
      <c r="C282" s="55">
        <v>2</v>
      </c>
      <c r="D282" s="25" t="str">
        <f>VLOOKUP(C282,テーブル!$D$2:$E$13,2)</f>
        <v>市町村
施設
</v>
      </c>
      <c r="E282" s="25" t="s">
        <v>147</v>
      </c>
      <c r="F282" s="26" t="s">
        <v>285</v>
      </c>
      <c r="H282" s="4">
        <v>1</v>
      </c>
      <c r="K282" s="5"/>
    </row>
    <row r="283" spans="1:11" ht="21">
      <c r="A283" s="54">
        <v>3</v>
      </c>
      <c r="B283" s="55" t="str">
        <f>VLOOKUP(A283,テーブル!$A$2:$B$12,2)</f>
        <v>文化施設</v>
      </c>
      <c r="C283" s="55">
        <v>2</v>
      </c>
      <c r="D283" s="25" t="str">
        <f>VLOOKUP(C283,テーブル!$D$2:$E$13,2)</f>
        <v>市町村
施設
</v>
      </c>
      <c r="E283" s="1" t="s">
        <v>148</v>
      </c>
      <c r="F283" s="16" t="s">
        <v>402</v>
      </c>
      <c r="H283" s="4">
        <v>1</v>
      </c>
      <c r="K283" s="5"/>
    </row>
    <row r="284" spans="1:11" ht="21">
      <c r="A284" s="54">
        <v>3</v>
      </c>
      <c r="B284" s="55" t="str">
        <f>VLOOKUP(A284,テーブル!$A$2:$B$12,2)</f>
        <v>文化施設</v>
      </c>
      <c r="C284" s="55">
        <v>2</v>
      </c>
      <c r="D284" s="25" t="str">
        <f>VLOOKUP(C284,テーブル!$D$2:$E$13,2)</f>
        <v>市町村
施設
</v>
      </c>
      <c r="E284" s="1" t="s">
        <v>149</v>
      </c>
      <c r="F284" s="16" t="s">
        <v>150</v>
      </c>
      <c r="H284" s="4">
        <v>1</v>
      </c>
      <c r="K284" s="5"/>
    </row>
    <row r="285" spans="1:11" ht="21">
      <c r="A285" s="54">
        <v>3</v>
      </c>
      <c r="B285" s="55" t="str">
        <f>VLOOKUP(A285,テーブル!$A$2:$B$12,2)</f>
        <v>文化施設</v>
      </c>
      <c r="C285" s="55">
        <v>2</v>
      </c>
      <c r="D285" s="25" t="str">
        <f>VLOOKUP(C285,テーブル!$D$2:$E$13,2)</f>
        <v>市町村
施設
</v>
      </c>
      <c r="E285" s="1" t="s">
        <v>151</v>
      </c>
      <c r="F285" s="16" t="s">
        <v>152</v>
      </c>
      <c r="H285" s="4">
        <v>1</v>
      </c>
      <c r="K285" s="5"/>
    </row>
    <row r="286" spans="1:11" ht="21">
      <c r="A286" s="54">
        <v>3</v>
      </c>
      <c r="B286" s="55" t="str">
        <f>VLOOKUP(A286,テーブル!$A$2:$B$12,2)</f>
        <v>文化施設</v>
      </c>
      <c r="C286" s="55">
        <v>2</v>
      </c>
      <c r="D286" s="25" t="str">
        <f>VLOOKUP(C286,テーブル!$D$2:$E$13,2)</f>
        <v>市町村
施設
</v>
      </c>
      <c r="E286" s="1" t="s">
        <v>153</v>
      </c>
      <c r="F286" s="16" t="s">
        <v>403</v>
      </c>
      <c r="H286" s="4">
        <v>1</v>
      </c>
      <c r="K286" s="5"/>
    </row>
    <row r="287" spans="1:11" ht="21">
      <c r="A287" s="54">
        <v>3</v>
      </c>
      <c r="B287" s="55" t="str">
        <f>VLOOKUP(A287,テーブル!$A$2:$B$12,2)</f>
        <v>文化施設</v>
      </c>
      <c r="C287" s="55">
        <v>2</v>
      </c>
      <c r="D287" s="25" t="str">
        <f>VLOOKUP(C287,テーブル!$D$2:$E$13,2)</f>
        <v>市町村
施設
</v>
      </c>
      <c r="E287" s="1" t="s">
        <v>154</v>
      </c>
      <c r="F287" s="16" t="s">
        <v>404</v>
      </c>
      <c r="H287" s="4">
        <v>1</v>
      </c>
      <c r="K287" s="5"/>
    </row>
    <row r="288" spans="1:11" ht="21">
      <c r="A288" s="54">
        <v>3</v>
      </c>
      <c r="B288" s="55" t="str">
        <f>VLOOKUP(A288,テーブル!$A$2:$B$12,2)</f>
        <v>文化施設</v>
      </c>
      <c r="C288" s="55">
        <v>2</v>
      </c>
      <c r="D288" s="25" t="str">
        <f>VLOOKUP(C288,テーブル!$D$2:$E$13,2)</f>
        <v>市町村
施設
</v>
      </c>
      <c r="E288" s="1" t="s">
        <v>158</v>
      </c>
      <c r="F288" s="16" t="s">
        <v>405</v>
      </c>
      <c r="H288" s="4">
        <v>1</v>
      </c>
      <c r="K288" s="5"/>
    </row>
    <row r="289" spans="1:11" ht="21">
      <c r="A289" s="54">
        <v>3</v>
      </c>
      <c r="B289" s="55" t="str">
        <f>VLOOKUP(A289,テーブル!$A$2:$B$12,2)</f>
        <v>文化施設</v>
      </c>
      <c r="C289" s="55">
        <v>2</v>
      </c>
      <c r="D289" s="25" t="str">
        <f>VLOOKUP(C289,テーブル!$D$2:$E$13,2)</f>
        <v>市町村
施設
</v>
      </c>
      <c r="E289" s="1" t="s">
        <v>159</v>
      </c>
      <c r="F289" s="16" t="s">
        <v>406</v>
      </c>
      <c r="H289" s="4">
        <v>1</v>
      </c>
      <c r="K289" s="5"/>
    </row>
    <row r="290" spans="1:11" ht="21">
      <c r="A290" s="54">
        <v>3</v>
      </c>
      <c r="B290" s="55" t="str">
        <f>VLOOKUP(A290,テーブル!$A$2:$B$12,2)</f>
        <v>文化施設</v>
      </c>
      <c r="C290" s="55">
        <v>2</v>
      </c>
      <c r="D290" s="25" t="str">
        <f>VLOOKUP(C290,テーブル!$D$2:$E$13,2)</f>
        <v>市町村
施設
</v>
      </c>
      <c r="E290" s="1" t="s">
        <v>160</v>
      </c>
      <c r="F290" s="16" t="s">
        <v>407</v>
      </c>
      <c r="H290" s="4">
        <v>1</v>
      </c>
      <c r="K290" s="5"/>
    </row>
    <row r="291" spans="1:11" ht="21">
      <c r="A291" s="54">
        <v>3</v>
      </c>
      <c r="B291" s="55" t="str">
        <f>VLOOKUP(A291,テーブル!$A$2:$B$12,2)</f>
        <v>文化施設</v>
      </c>
      <c r="C291" s="55">
        <v>2</v>
      </c>
      <c r="D291" s="25" t="str">
        <f>VLOOKUP(C291,テーブル!$D$2:$E$13,2)</f>
        <v>市町村
施設
</v>
      </c>
      <c r="E291" s="1" t="s">
        <v>161</v>
      </c>
      <c r="F291" s="16" t="s">
        <v>408</v>
      </c>
      <c r="H291" s="4">
        <v>1</v>
      </c>
      <c r="K291" s="5"/>
    </row>
    <row r="292" spans="1:11" ht="21">
      <c r="A292" s="54">
        <v>3</v>
      </c>
      <c r="B292" s="55" t="str">
        <f>VLOOKUP(A292,テーブル!$A$2:$B$12,2)</f>
        <v>文化施設</v>
      </c>
      <c r="C292" s="55">
        <v>2</v>
      </c>
      <c r="D292" s="25" t="str">
        <f>VLOOKUP(C292,テーブル!$D$2:$E$13,2)</f>
        <v>市町村
施設
</v>
      </c>
      <c r="E292" s="1" t="s">
        <v>162</v>
      </c>
      <c r="F292" s="16" t="s">
        <v>409</v>
      </c>
      <c r="H292" s="4">
        <v>1</v>
      </c>
      <c r="K292" s="5"/>
    </row>
    <row r="293" spans="1:11" ht="21">
      <c r="A293" s="54">
        <v>3</v>
      </c>
      <c r="B293" s="55" t="str">
        <f>VLOOKUP(A293,テーブル!$A$2:$B$12,2)</f>
        <v>文化施設</v>
      </c>
      <c r="C293" s="55">
        <v>2</v>
      </c>
      <c r="D293" s="25" t="str">
        <f>VLOOKUP(C293,テーブル!$D$2:$E$13,2)</f>
        <v>市町村
施設
</v>
      </c>
      <c r="E293" s="1" t="s">
        <v>163</v>
      </c>
      <c r="F293" s="16" t="s">
        <v>414</v>
      </c>
      <c r="H293" s="4">
        <v>1</v>
      </c>
      <c r="K293" s="5"/>
    </row>
    <row r="294" spans="1:11" ht="21">
      <c r="A294" s="54">
        <v>3</v>
      </c>
      <c r="B294" s="55" t="str">
        <f>VLOOKUP(A294,テーブル!$A$2:$B$12,2)</f>
        <v>文化施設</v>
      </c>
      <c r="C294" s="55">
        <v>2</v>
      </c>
      <c r="D294" s="25" t="str">
        <f>VLOOKUP(C294,テーブル!$D$2:$E$13,2)</f>
        <v>市町村
施設
</v>
      </c>
      <c r="E294" s="1" t="s">
        <v>164</v>
      </c>
      <c r="F294" s="16" t="s">
        <v>415</v>
      </c>
      <c r="H294" s="4">
        <v>1</v>
      </c>
      <c r="K294" s="5"/>
    </row>
    <row r="295" spans="1:11" ht="21">
      <c r="A295" s="54">
        <v>3</v>
      </c>
      <c r="B295" s="55" t="str">
        <f>VLOOKUP(A295,テーブル!$A$2:$B$12,2)</f>
        <v>文化施設</v>
      </c>
      <c r="C295" s="55">
        <v>2</v>
      </c>
      <c r="D295" s="25" t="str">
        <f>VLOOKUP(C295,テーブル!$D$2:$E$13,2)</f>
        <v>市町村
施設
</v>
      </c>
      <c r="E295" s="29" t="s">
        <v>411</v>
      </c>
      <c r="F295" s="26" t="s">
        <v>980</v>
      </c>
      <c r="H295" s="4">
        <v>1</v>
      </c>
      <c r="K295" s="5"/>
    </row>
    <row r="296" spans="1:11" ht="21">
      <c r="A296" s="54">
        <v>4</v>
      </c>
      <c r="B296" s="55" t="str">
        <f>VLOOKUP(A296,テーブル!$A$2:$B$12,2)</f>
        <v>官公庁</v>
      </c>
      <c r="C296" s="55">
        <v>1</v>
      </c>
      <c r="D296" s="25" t="str">
        <f>VLOOKUP(C296,テーブル!$D$2:$E$13,2)</f>
        <v>県有施設
</v>
      </c>
      <c r="E296" s="1" t="s">
        <v>599</v>
      </c>
      <c r="F296" s="16" t="s">
        <v>416</v>
      </c>
      <c r="H296" s="4">
        <v>1</v>
      </c>
      <c r="K296" s="5"/>
    </row>
    <row r="297" spans="1:11" ht="21">
      <c r="A297" s="54">
        <v>4</v>
      </c>
      <c r="B297" s="55" t="str">
        <f>VLOOKUP(A297,テーブル!$A$2:$B$12,2)</f>
        <v>官公庁</v>
      </c>
      <c r="C297" s="55">
        <v>2</v>
      </c>
      <c r="D297" s="25" t="str">
        <f>VLOOKUP(C297,テーブル!$D$2:$E$13,2)</f>
        <v>市町村
施設
</v>
      </c>
      <c r="E297" s="25" t="s">
        <v>145</v>
      </c>
      <c r="F297" s="26" t="s">
        <v>286</v>
      </c>
      <c r="H297" s="4">
        <v>1</v>
      </c>
      <c r="K297" s="5"/>
    </row>
    <row r="298" spans="1:11" ht="21">
      <c r="A298" s="54">
        <v>4</v>
      </c>
      <c r="B298" s="55" t="str">
        <f>VLOOKUP(A298,テーブル!$A$2:$B$12,2)</f>
        <v>官公庁</v>
      </c>
      <c r="C298" s="55">
        <v>2</v>
      </c>
      <c r="D298" s="25" t="str">
        <f>VLOOKUP(C298,テーブル!$D$2:$E$13,2)</f>
        <v>市町村
施設
</v>
      </c>
      <c r="E298" s="25" t="s">
        <v>146</v>
      </c>
      <c r="F298" s="26" t="s">
        <v>287</v>
      </c>
      <c r="H298" s="4">
        <v>1</v>
      </c>
      <c r="K298" s="5"/>
    </row>
    <row r="299" spans="1:11" ht="21">
      <c r="A299" s="54">
        <v>4</v>
      </c>
      <c r="B299" s="55" t="str">
        <f>VLOOKUP(A299,テーブル!$A$2:$B$12,2)</f>
        <v>官公庁</v>
      </c>
      <c r="C299" s="55">
        <v>2</v>
      </c>
      <c r="D299" s="25" t="str">
        <f>VLOOKUP(C299,テーブル!$D$2:$E$13,2)</f>
        <v>市町村
施設
</v>
      </c>
      <c r="E299" s="1" t="s">
        <v>13</v>
      </c>
      <c r="F299" s="16" t="s">
        <v>417</v>
      </c>
      <c r="H299" s="4">
        <v>1</v>
      </c>
      <c r="K299" s="5"/>
    </row>
    <row r="300" spans="1:11" ht="21">
      <c r="A300" s="54">
        <v>4</v>
      </c>
      <c r="B300" s="55" t="str">
        <f>VLOOKUP(A300,テーブル!$A$2:$B$12,2)</f>
        <v>官公庁</v>
      </c>
      <c r="C300" s="55">
        <v>3</v>
      </c>
      <c r="D300" s="25" t="str">
        <f>VLOOKUP(C300,テーブル!$D$2:$E$13,2)</f>
        <v>国有施設
</v>
      </c>
      <c r="E300" s="1" t="s">
        <v>1227</v>
      </c>
      <c r="F300" s="16" t="s">
        <v>734</v>
      </c>
      <c r="H300" s="4">
        <v>1</v>
      </c>
      <c r="K300" s="5"/>
    </row>
    <row r="301" spans="1:11" ht="21">
      <c r="A301" s="54">
        <v>5</v>
      </c>
      <c r="B301" s="55" t="str">
        <f>VLOOKUP(A301,テーブル!$A$2:$B$12,2)</f>
        <v>物品販売・飲食店</v>
      </c>
      <c r="C301" s="30">
        <v>4</v>
      </c>
      <c r="D301" s="25" t="str">
        <f>VLOOKUP(C301,テーブル!$D$2:$E$13,2)</f>
        <v>民間施設</v>
      </c>
      <c r="E301" s="1" t="s">
        <v>1255</v>
      </c>
      <c r="F301" s="16" t="s">
        <v>288</v>
      </c>
      <c r="H301" s="4">
        <v>1</v>
      </c>
      <c r="K301" s="5"/>
    </row>
    <row r="302" spans="1:11" ht="21">
      <c r="A302" s="54">
        <v>5</v>
      </c>
      <c r="B302" s="55" t="str">
        <f>VLOOKUP(A302,テーブル!$A$2:$B$12,2)</f>
        <v>物品販売・飲食店</v>
      </c>
      <c r="C302" s="30">
        <v>4</v>
      </c>
      <c r="D302" s="25" t="str">
        <f>VLOOKUP(C302,テーブル!$D$2:$E$13,2)</f>
        <v>民間施設</v>
      </c>
      <c r="E302" s="1" t="s">
        <v>1252</v>
      </c>
      <c r="F302" s="16" t="s">
        <v>584</v>
      </c>
      <c r="H302" s="4">
        <v>1</v>
      </c>
      <c r="K302" s="5"/>
    </row>
    <row r="303" spans="1:11" ht="21">
      <c r="A303" s="54">
        <v>5</v>
      </c>
      <c r="B303" s="55" t="str">
        <f>VLOOKUP(A303,テーブル!$A$2:$B$12,2)</f>
        <v>物品販売・飲食店</v>
      </c>
      <c r="C303" s="30">
        <v>4</v>
      </c>
      <c r="D303" s="25" t="str">
        <f>VLOOKUP(C303,テーブル!$D$2:$E$13,2)</f>
        <v>民間施設</v>
      </c>
      <c r="E303" s="1" t="s">
        <v>1256</v>
      </c>
      <c r="F303" s="16" t="s">
        <v>155</v>
      </c>
      <c r="H303" s="4">
        <v>1</v>
      </c>
      <c r="K303" s="5"/>
    </row>
    <row r="304" spans="1:11" ht="21">
      <c r="A304" s="54">
        <v>5</v>
      </c>
      <c r="B304" s="55" t="str">
        <f>VLOOKUP(A304,テーブル!$A$2:$B$12,2)</f>
        <v>物品販売・飲食店</v>
      </c>
      <c r="C304" s="30">
        <v>4</v>
      </c>
      <c r="D304" s="25" t="str">
        <f>VLOOKUP(C304,テーブル!$D$2:$E$13,2)</f>
        <v>民間施設</v>
      </c>
      <c r="E304" s="1" t="s">
        <v>1253</v>
      </c>
      <c r="F304" s="16" t="s">
        <v>289</v>
      </c>
      <c r="H304" s="4">
        <v>1</v>
      </c>
      <c r="K304" s="5"/>
    </row>
    <row r="305" spans="1:11" ht="21">
      <c r="A305" s="54">
        <v>5</v>
      </c>
      <c r="B305" s="55" t="str">
        <f>VLOOKUP(A305,テーブル!$A$2:$B$12,2)</f>
        <v>物品販売・飲食店</v>
      </c>
      <c r="C305" s="30">
        <v>4</v>
      </c>
      <c r="D305" s="25" t="str">
        <f>VLOOKUP(C305,テーブル!$D$2:$E$13,2)</f>
        <v>民間施設</v>
      </c>
      <c r="E305" s="1" t="s">
        <v>1297</v>
      </c>
      <c r="F305" s="16" t="s">
        <v>156</v>
      </c>
      <c r="H305" s="4">
        <v>1</v>
      </c>
      <c r="K305" s="5"/>
    </row>
    <row r="306" spans="1:11" ht="21.75" customHeight="1">
      <c r="A306" s="54">
        <v>5</v>
      </c>
      <c r="B306" s="55" t="str">
        <f>VLOOKUP(A306,テーブル!$A$2:$B$12,2)</f>
        <v>物品販売・飲食店</v>
      </c>
      <c r="C306" s="30">
        <v>4</v>
      </c>
      <c r="D306" s="25" t="str">
        <f>VLOOKUP(C306,テーブル!$D$2:$E$13,2)</f>
        <v>民間施設</v>
      </c>
      <c r="E306" s="1" t="s">
        <v>1298</v>
      </c>
      <c r="F306" s="16" t="s">
        <v>157</v>
      </c>
      <c r="H306" s="4">
        <v>1</v>
      </c>
      <c r="K306" s="5"/>
    </row>
    <row r="307" spans="1:11" ht="21.75" customHeight="1">
      <c r="A307" s="54">
        <v>5</v>
      </c>
      <c r="B307" s="55" t="str">
        <f>VLOOKUP(A307,テーブル!$A$2:$B$12,2)</f>
        <v>物品販売・飲食店</v>
      </c>
      <c r="C307" s="30">
        <v>4</v>
      </c>
      <c r="D307" s="25" t="str">
        <f>VLOOKUP(C307,テーブル!$D$2:$E$13,2)</f>
        <v>民間施設</v>
      </c>
      <c r="E307" s="1" t="s">
        <v>1254</v>
      </c>
      <c r="F307" s="16" t="s">
        <v>455</v>
      </c>
      <c r="H307" s="4">
        <v>1</v>
      </c>
      <c r="K307" s="5"/>
    </row>
    <row r="308" spans="1:11" ht="21.75" customHeight="1">
      <c r="A308" s="54">
        <v>5</v>
      </c>
      <c r="B308" s="55" t="str">
        <f>VLOOKUP(A308,テーブル!$A$2:$B$12,2)</f>
        <v>物品販売・飲食店</v>
      </c>
      <c r="C308" s="30">
        <v>4</v>
      </c>
      <c r="D308" s="25" t="str">
        <f>VLOOKUP(C308,テーブル!$D$2:$E$13,2)</f>
        <v>民間施設</v>
      </c>
      <c r="E308" s="12" t="s">
        <v>741</v>
      </c>
      <c r="F308" s="11" t="s">
        <v>796</v>
      </c>
      <c r="H308" s="4">
        <v>1</v>
      </c>
      <c r="K308" s="5"/>
    </row>
    <row r="309" spans="1:11" ht="21.75" customHeight="1">
      <c r="A309" s="54">
        <v>5</v>
      </c>
      <c r="B309" s="55" t="str">
        <f>VLOOKUP(A309,テーブル!$A$2:$B$12,2)</f>
        <v>物品販売・飲食店</v>
      </c>
      <c r="C309" s="30">
        <v>4</v>
      </c>
      <c r="D309" s="25" t="str">
        <f>VLOOKUP(C309,テーブル!$D$2:$E$13,2)</f>
        <v>民間施設</v>
      </c>
      <c r="E309" s="12" t="s">
        <v>742</v>
      </c>
      <c r="F309" s="11" t="s">
        <v>797</v>
      </c>
      <c r="H309" s="4">
        <v>1</v>
      </c>
      <c r="K309" s="5"/>
    </row>
    <row r="310" spans="1:11" ht="21.75" customHeight="1">
      <c r="A310" s="54">
        <v>5</v>
      </c>
      <c r="B310" s="55" t="str">
        <f>VLOOKUP(A310,テーブル!$A$2:$B$12,2)</f>
        <v>物品販売・飲食店</v>
      </c>
      <c r="C310" s="30">
        <v>4</v>
      </c>
      <c r="D310" s="25" t="str">
        <f>VLOOKUP(C310,テーブル!$D$2:$E$13,2)</f>
        <v>民間施設</v>
      </c>
      <c r="E310" s="12" t="s">
        <v>743</v>
      </c>
      <c r="F310" s="11" t="s">
        <v>798</v>
      </c>
      <c r="H310" s="4">
        <v>1</v>
      </c>
      <c r="K310" s="5"/>
    </row>
    <row r="311" spans="1:11" ht="21.75" customHeight="1">
      <c r="A311" s="54">
        <v>5</v>
      </c>
      <c r="B311" s="55" t="str">
        <f>VLOOKUP(A311,テーブル!$A$2:$B$12,2)</f>
        <v>物品販売・飲食店</v>
      </c>
      <c r="C311" s="30">
        <v>4</v>
      </c>
      <c r="D311" s="25" t="str">
        <f>VLOOKUP(C311,テーブル!$D$2:$E$13,2)</f>
        <v>民間施設</v>
      </c>
      <c r="E311" s="12" t="s">
        <v>744</v>
      </c>
      <c r="F311" s="11" t="s">
        <v>799</v>
      </c>
      <c r="H311" s="4">
        <v>1</v>
      </c>
      <c r="K311" s="5"/>
    </row>
    <row r="312" spans="1:11" ht="21.75" customHeight="1">
      <c r="A312" s="54">
        <v>5</v>
      </c>
      <c r="B312" s="55" t="str">
        <f>VLOOKUP(A312,テーブル!$A$2:$B$12,2)</f>
        <v>物品販売・飲食店</v>
      </c>
      <c r="C312" s="30">
        <v>4</v>
      </c>
      <c r="D312" s="25" t="str">
        <f>VLOOKUP(C312,テーブル!$D$2:$E$13,2)</f>
        <v>民間施設</v>
      </c>
      <c r="E312" s="12" t="s">
        <v>745</v>
      </c>
      <c r="F312" s="11" t="s">
        <v>800</v>
      </c>
      <c r="H312" s="4">
        <v>1</v>
      </c>
      <c r="K312" s="5"/>
    </row>
    <row r="313" spans="1:11" ht="21.75" customHeight="1">
      <c r="A313" s="54">
        <v>5</v>
      </c>
      <c r="B313" s="55" t="str">
        <f>VLOOKUP(A313,テーブル!$A$2:$B$12,2)</f>
        <v>物品販売・飲食店</v>
      </c>
      <c r="C313" s="30">
        <v>4</v>
      </c>
      <c r="D313" s="25" t="str">
        <f>VLOOKUP(C313,テーブル!$D$2:$E$13,2)</f>
        <v>民間施設</v>
      </c>
      <c r="E313" s="12" t="s">
        <v>746</v>
      </c>
      <c r="F313" s="11" t="s">
        <v>801</v>
      </c>
      <c r="H313" s="4">
        <v>1</v>
      </c>
      <c r="K313" s="5"/>
    </row>
    <row r="314" spans="1:11" ht="21.75" customHeight="1">
      <c r="A314" s="54">
        <v>5</v>
      </c>
      <c r="B314" s="55" t="str">
        <f>VLOOKUP(A314,テーブル!$A$2:$B$12,2)</f>
        <v>物品販売・飲食店</v>
      </c>
      <c r="C314" s="30">
        <v>4</v>
      </c>
      <c r="D314" s="25" t="str">
        <f>VLOOKUP(C314,テーブル!$D$2:$E$13,2)</f>
        <v>民間施設</v>
      </c>
      <c r="E314" s="12" t="s">
        <v>747</v>
      </c>
      <c r="F314" s="11" t="s">
        <v>802</v>
      </c>
      <c r="H314" s="4">
        <v>1</v>
      </c>
      <c r="K314" s="5"/>
    </row>
    <row r="315" spans="1:11" ht="21.75" customHeight="1">
      <c r="A315" s="54">
        <v>5</v>
      </c>
      <c r="B315" s="55" t="str">
        <f>VLOOKUP(A315,テーブル!$A$2:$B$12,2)</f>
        <v>物品販売・飲食店</v>
      </c>
      <c r="C315" s="30">
        <v>4</v>
      </c>
      <c r="D315" s="25" t="str">
        <f>VLOOKUP(C315,テーブル!$D$2:$E$13,2)</f>
        <v>民間施設</v>
      </c>
      <c r="E315" s="12" t="s">
        <v>891</v>
      </c>
      <c r="F315" s="11" t="s">
        <v>925</v>
      </c>
      <c r="H315" s="4">
        <v>1</v>
      </c>
      <c r="K315" s="5"/>
    </row>
    <row r="316" spans="1:11" ht="21.75" customHeight="1">
      <c r="A316" s="54">
        <v>5</v>
      </c>
      <c r="B316" s="55" t="str">
        <f>VLOOKUP(A316,テーブル!$A$2:$B$12,2)</f>
        <v>物品販売・飲食店</v>
      </c>
      <c r="C316" s="30">
        <v>4</v>
      </c>
      <c r="D316" s="25" t="str">
        <f>VLOOKUP(C316,テーブル!$D$2:$E$13,2)</f>
        <v>民間施設</v>
      </c>
      <c r="E316" s="12" t="s">
        <v>923</v>
      </c>
      <c r="F316" s="11" t="s">
        <v>926</v>
      </c>
      <c r="H316" s="4">
        <v>1</v>
      </c>
      <c r="K316" s="5"/>
    </row>
    <row r="317" spans="1:11" ht="21.75" customHeight="1">
      <c r="A317" s="54">
        <v>5</v>
      </c>
      <c r="B317" s="55" t="str">
        <f>VLOOKUP(A317,テーブル!$A$2:$B$12,2)</f>
        <v>物品販売・飲食店</v>
      </c>
      <c r="C317" s="30">
        <v>4</v>
      </c>
      <c r="D317" s="25" t="str">
        <f>VLOOKUP(C317,テーブル!$D$2:$E$13,2)</f>
        <v>民間施設</v>
      </c>
      <c r="E317" s="12" t="s">
        <v>924</v>
      </c>
      <c r="F317" s="11" t="s">
        <v>927</v>
      </c>
      <c r="H317" s="4">
        <v>1</v>
      </c>
      <c r="K317" s="5"/>
    </row>
    <row r="318" spans="1:11" ht="21.75" customHeight="1">
      <c r="A318" s="54">
        <v>5</v>
      </c>
      <c r="B318" s="55" t="str">
        <f>VLOOKUP(A318,テーブル!$A$2:$B$12,2)</f>
        <v>物品販売・飲食店</v>
      </c>
      <c r="C318" s="30">
        <v>4</v>
      </c>
      <c r="D318" s="25" t="str">
        <f>VLOOKUP(C318,テーブル!$D$2:$E$13,2)</f>
        <v>民間施設</v>
      </c>
      <c r="E318" s="12" t="s">
        <v>958</v>
      </c>
      <c r="F318" s="11" t="s">
        <v>959</v>
      </c>
      <c r="H318" s="4">
        <v>1</v>
      </c>
      <c r="K318" s="5"/>
    </row>
    <row r="319" spans="1:11" ht="21.75" customHeight="1">
      <c r="A319" s="56">
        <v>5</v>
      </c>
      <c r="B319" s="30" t="str">
        <f>VLOOKUP(A319,テーブル!$A$2:$B$12,2)</f>
        <v>物品販売・飲食店</v>
      </c>
      <c r="C319" s="30">
        <v>4</v>
      </c>
      <c r="D319" s="1" t="str">
        <f>VLOOKUP(C319,テーブル!$D$2:$E$13,2)</f>
        <v>民間施設</v>
      </c>
      <c r="E319" s="12" t="s">
        <v>1031</v>
      </c>
      <c r="F319" s="11" t="s">
        <v>971</v>
      </c>
      <c r="H319" s="4">
        <v>1</v>
      </c>
      <c r="K319" s="5"/>
    </row>
    <row r="320" spans="1:11" ht="21.75" customHeight="1">
      <c r="A320" s="56">
        <v>5</v>
      </c>
      <c r="B320" s="30" t="str">
        <f>VLOOKUP(A320,テーブル!$A$2:$B$12,2)</f>
        <v>物品販売・飲食店</v>
      </c>
      <c r="C320" s="30">
        <v>4</v>
      </c>
      <c r="D320" s="1" t="str">
        <f>VLOOKUP(C320,テーブル!$D$2:$E$13,2)</f>
        <v>民間施設</v>
      </c>
      <c r="E320" s="12" t="s">
        <v>1032</v>
      </c>
      <c r="F320" s="11" t="s">
        <v>1319</v>
      </c>
      <c r="H320" s="4">
        <v>1</v>
      </c>
      <c r="K320" s="5"/>
    </row>
    <row r="321" spans="1:11" ht="21.75" customHeight="1">
      <c r="A321" s="56">
        <v>5</v>
      </c>
      <c r="B321" s="30" t="str">
        <f>VLOOKUP(A321,テーブル!$A$2:$B$12,2)</f>
        <v>物品販売・飲食店</v>
      </c>
      <c r="C321" s="30">
        <v>4</v>
      </c>
      <c r="D321" s="1" t="str">
        <f>VLOOKUP(C321,テーブル!$D$2:$E$13,2)</f>
        <v>民間施設</v>
      </c>
      <c r="E321" s="12" t="s">
        <v>1033</v>
      </c>
      <c r="F321" s="11" t="s">
        <v>972</v>
      </c>
      <c r="H321" s="4">
        <v>1</v>
      </c>
      <c r="K321" s="5"/>
    </row>
    <row r="322" spans="1:11" ht="21">
      <c r="A322" s="56">
        <v>5</v>
      </c>
      <c r="B322" s="30" t="str">
        <f>VLOOKUP(A322,テーブル!$A$2:$B$12,2)</f>
        <v>物品販売・飲食店</v>
      </c>
      <c r="C322" s="30">
        <v>4</v>
      </c>
      <c r="D322" s="1" t="str">
        <f>VLOOKUP(C322,テーブル!$D$2:$E$13,2)</f>
        <v>民間施設</v>
      </c>
      <c r="E322" s="1" t="s">
        <v>1153</v>
      </c>
      <c r="F322" s="16" t="s">
        <v>1148</v>
      </c>
      <c r="H322" s="4">
        <v>1</v>
      </c>
      <c r="K322" s="5"/>
    </row>
    <row r="323" spans="1:11" ht="21">
      <c r="A323" s="56">
        <v>6</v>
      </c>
      <c r="B323" s="30" t="str">
        <f>VLOOKUP(A323,テーブル!$A$2:$B$12,2)</f>
        <v>観光施設・宿泊施設</v>
      </c>
      <c r="C323" s="30">
        <v>4</v>
      </c>
      <c r="D323" s="1" t="str">
        <f>VLOOKUP(C323,テーブル!$D$2:$E$13,2)</f>
        <v>民間施設</v>
      </c>
      <c r="E323" s="1" t="s">
        <v>540</v>
      </c>
      <c r="F323" s="16" t="s">
        <v>541</v>
      </c>
      <c r="H323" s="4">
        <v>1</v>
      </c>
      <c r="K323" s="5"/>
    </row>
    <row r="324" spans="1:11" ht="42">
      <c r="A324" s="56">
        <v>6</v>
      </c>
      <c r="B324" s="30" t="str">
        <f>VLOOKUP(A324,テーブル!$A$2:$B$12,2)</f>
        <v>観光施設・宿泊施設</v>
      </c>
      <c r="C324" s="30">
        <v>4</v>
      </c>
      <c r="D324" s="1" t="str">
        <f>VLOOKUP(C324,テーブル!$D$2:$E$13,2)</f>
        <v>民間施設</v>
      </c>
      <c r="E324" s="79" t="s">
        <v>1170</v>
      </c>
      <c r="F324" s="16" t="s">
        <v>8</v>
      </c>
      <c r="H324" s="4">
        <v>1</v>
      </c>
      <c r="K324" s="5"/>
    </row>
    <row r="325" spans="1:11" ht="21">
      <c r="A325" s="56">
        <v>6</v>
      </c>
      <c r="B325" s="30" t="str">
        <f>VLOOKUP(A325,テーブル!$A$2:$B$12,2)</f>
        <v>観光施設・宿泊施設</v>
      </c>
      <c r="C325" s="30">
        <v>4</v>
      </c>
      <c r="D325" s="1" t="str">
        <f>VLOOKUP(C325,テーブル!$D$2:$E$13,2)</f>
        <v>民間施設</v>
      </c>
      <c r="E325" s="1" t="s">
        <v>546</v>
      </c>
      <c r="F325" s="16" t="s">
        <v>547</v>
      </c>
      <c r="H325" s="4">
        <v>1</v>
      </c>
      <c r="K325" s="5"/>
    </row>
    <row r="326" spans="1:11" ht="21">
      <c r="A326" s="56">
        <v>6</v>
      </c>
      <c r="B326" s="30" t="str">
        <f>VLOOKUP(A326,テーブル!$A$2:$B$12,2)</f>
        <v>観光施設・宿泊施設</v>
      </c>
      <c r="C326" s="30">
        <v>4</v>
      </c>
      <c r="D326" s="1" t="str">
        <f>VLOOKUP(C326,テーブル!$D$2:$E$13,2)</f>
        <v>民間施設</v>
      </c>
      <c r="E326" s="1" t="s">
        <v>1171</v>
      </c>
      <c r="F326" s="16" t="s">
        <v>955</v>
      </c>
      <c r="H326" s="4">
        <v>1</v>
      </c>
      <c r="K326" s="5"/>
    </row>
    <row r="327" spans="1:11" ht="21">
      <c r="A327" s="56">
        <v>7</v>
      </c>
      <c r="B327" s="30" t="str">
        <f>VLOOKUP(A327,テーブル!$A$2:$B$12,2)</f>
        <v>スポーツ施設</v>
      </c>
      <c r="C327" s="30">
        <v>1</v>
      </c>
      <c r="D327" s="1" t="str">
        <f>VLOOKUP(C327,テーブル!$D$2:$E$13,2)</f>
        <v>県有施設
</v>
      </c>
      <c r="E327" s="1" t="s">
        <v>602</v>
      </c>
      <c r="F327" s="16" t="s">
        <v>603</v>
      </c>
      <c r="H327" s="4">
        <v>1</v>
      </c>
      <c r="K327" s="5"/>
    </row>
    <row r="328" spans="1:11" ht="21">
      <c r="A328" s="56">
        <v>7</v>
      </c>
      <c r="B328" s="30" t="str">
        <f>VLOOKUP(A328,テーブル!$A$2:$B$12,2)</f>
        <v>スポーツ施設</v>
      </c>
      <c r="C328" s="30">
        <v>1</v>
      </c>
      <c r="D328" s="1" t="str">
        <f>VLOOKUP(C328,テーブル!$D$2:$E$13,2)</f>
        <v>県有施設
</v>
      </c>
      <c r="E328" s="1" t="s">
        <v>604</v>
      </c>
      <c r="F328" s="16" t="s">
        <v>603</v>
      </c>
      <c r="H328" s="4">
        <v>1</v>
      </c>
      <c r="K328" s="5"/>
    </row>
    <row r="329" spans="1:11" ht="21">
      <c r="A329" s="56">
        <v>7</v>
      </c>
      <c r="B329" s="30" t="str">
        <f>VLOOKUP(A329,テーブル!$A$2:$B$12,2)</f>
        <v>スポーツ施設</v>
      </c>
      <c r="C329" s="30">
        <v>1</v>
      </c>
      <c r="D329" s="1" t="str">
        <f>VLOOKUP(C329,テーブル!$D$2:$E$13,2)</f>
        <v>県有施設
</v>
      </c>
      <c r="E329" s="1" t="s">
        <v>1398</v>
      </c>
      <c r="F329" s="16" t="s">
        <v>1399</v>
      </c>
      <c r="H329" s="4">
        <v>1</v>
      </c>
      <c r="K329" s="5"/>
    </row>
    <row r="330" spans="1:11" ht="21">
      <c r="A330" s="56">
        <v>7</v>
      </c>
      <c r="B330" s="30" t="str">
        <f>VLOOKUP(A330,テーブル!$A$2:$B$12,2)</f>
        <v>スポーツ施設</v>
      </c>
      <c r="C330" s="30">
        <v>2</v>
      </c>
      <c r="D330" s="1" t="str">
        <f>VLOOKUP(C330,テーブル!$D$2:$E$13,2)</f>
        <v>市町村
施設
</v>
      </c>
      <c r="E330" s="1" t="s">
        <v>1332</v>
      </c>
      <c r="F330" s="16" t="s">
        <v>1333</v>
      </c>
      <c r="H330" s="4">
        <v>1</v>
      </c>
      <c r="K330" s="5"/>
    </row>
    <row r="331" spans="1:11" ht="21">
      <c r="A331" s="56">
        <v>7</v>
      </c>
      <c r="B331" s="30" t="str">
        <f>VLOOKUP(A331,テーブル!$A$2:$B$12,2)</f>
        <v>スポーツ施設</v>
      </c>
      <c r="C331" s="30">
        <v>4</v>
      </c>
      <c r="D331" s="1" t="str">
        <f>VLOOKUP(C331,テーブル!$D$2:$E$13,2)</f>
        <v>民間施設</v>
      </c>
      <c r="E331" s="1" t="s">
        <v>1118</v>
      </c>
      <c r="F331" s="16" t="s">
        <v>1120</v>
      </c>
      <c r="H331" s="4">
        <v>1</v>
      </c>
      <c r="K331" s="5"/>
    </row>
    <row r="332" spans="1:11" ht="21">
      <c r="A332" s="56">
        <v>7</v>
      </c>
      <c r="B332" s="30" t="str">
        <f>VLOOKUP(A332,テーブル!$A$2:$B$12,2)</f>
        <v>スポーツ施設</v>
      </c>
      <c r="C332" s="30">
        <v>4</v>
      </c>
      <c r="D332" s="1" t="str">
        <f>VLOOKUP(C332,テーブル!$D$2:$E$13,2)</f>
        <v>民間施設</v>
      </c>
      <c r="E332" s="1" t="s">
        <v>1119</v>
      </c>
      <c r="F332" s="16" t="s">
        <v>1121</v>
      </c>
      <c r="H332" s="4">
        <v>1</v>
      </c>
      <c r="K332" s="5"/>
    </row>
    <row r="333" spans="1:11" ht="21">
      <c r="A333" s="56">
        <v>7</v>
      </c>
      <c r="B333" s="30" t="str">
        <f>VLOOKUP(A333,テーブル!$A$2:$B$12,2)</f>
        <v>スポーツ施設</v>
      </c>
      <c r="C333" s="30">
        <v>4</v>
      </c>
      <c r="D333" s="1" t="str">
        <f>VLOOKUP(C333,テーブル!$D$2:$E$13,2)</f>
        <v>民間施設</v>
      </c>
      <c r="E333" s="1" t="s">
        <v>1122</v>
      </c>
      <c r="F333" s="16" t="s">
        <v>1123</v>
      </c>
      <c r="H333" s="4">
        <v>1</v>
      </c>
      <c r="K333" s="5"/>
    </row>
    <row r="334" spans="1:11" ht="21">
      <c r="A334" s="56">
        <v>8</v>
      </c>
      <c r="B334" s="30" t="str">
        <f>VLOOKUP(A334,テーブル!$A$2:$B$12,2)</f>
        <v>警察</v>
      </c>
      <c r="C334" s="30">
        <v>1</v>
      </c>
      <c r="D334" s="1" t="str">
        <f>VLOOKUP(C334,テーブル!$D$2:$E$13,2)</f>
        <v>県有施設
</v>
      </c>
      <c r="E334" s="1" t="s">
        <v>611</v>
      </c>
      <c r="F334" s="16" t="s">
        <v>612</v>
      </c>
      <c r="H334" s="4">
        <v>1</v>
      </c>
      <c r="K334" s="5"/>
    </row>
    <row r="335" spans="1:11" ht="21">
      <c r="A335" s="56">
        <v>9</v>
      </c>
      <c r="B335" s="30" t="str">
        <f>VLOOKUP(A335,テーブル!$A$2:$B$12,2)</f>
        <v>学校</v>
      </c>
      <c r="C335" s="30">
        <v>1</v>
      </c>
      <c r="D335" s="1" t="str">
        <f>VLOOKUP(C335,テーブル!$D$2:$E$13,2)</f>
        <v>県有施設
</v>
      </c>
      <c r="E335" s="1" t="s">
        <v>605</v>
      </c>
      <c r="F335" s="16" t="s">
        <v>606</v>
      </c>
      <c r="H335" s="4">
        <v>1</v>
      </c>
      <c r="K335" s="5"/>
    </row>
    <row r="336" spans="1:11" ht="21">
      <c r="A336" s="56">
        <v>9</v>
      </c>
      <c r="B336" s="30" t="str">
        <f>VLOOKUP(A336,テーブル!$A$2:$B$12,2)</f>
        <v>学校</v>
      </c>
      <c r="C336" s="30">
        <v>1</v>
      </c>
      <c r="D336" s="1" t="str">
        <f>VLOOKUP(C336,テーブル!$D$2:$E$13,2)</f>
        <v>県有施設
</v>
      </c>
      <c r="E336" s="1" t="s">
        <v>607</v>
      </c>
      <c r="F336" s="16" t="s">
        <v>608</v>
      </c>
      <c r="H336" s="4">
        <v>1</v>
      </c>
      <c r="K336" s="5"/>
    </row>
    <row r="337" spans="1:11" ht="21">
      <c r="A337" s="56">
        <v>9</v>
      </c>
      <c r="B337" s="30" t="s">
        <v>1351</v>
      </c>
      <c r="C337" s="30">
        <v>1</v>
      </c>
      <c r="D337" s="79" t="s">
        <v>1352</v>
      </c>
      <c r="E337" s="1" t="s">
        <v>1353</v>
      </c>
      <c r="F337" s="16" t="s">
        <v>1365</v>
      </c>
      <c r="H337" s="4">
        <v>1</v>
      </c>
      <c r="K337" s="5"/>
    </row>
    <row r="338" spans="1:11" ht="21">
      <c r="A338" s="56">
        <v>9</v>
      </c>
      <c r="B338" s="30" t="str">
        <f>VLOOKUP(A338,テーブル!$A$2:$B$12,2)</f>
        <v>学校</v>
      </c>
      <c r="C338" s="30">
        <v>1</v>
      </c>
      <c r="D338" s="1" t="str">
        <f>VLOOKUP(C338,テーブル!$D$2:$E$13,2)</f>
        <v>県有施設
</v>
      </c>
      <c r="E338" s="1" t="s">
        <v>609</v>
      </c>
      <c r="F338" s="16" t="s">
        <v>610</v>
      </c>
      <c r="H338" s="4">
        <v>1</v>
      </c>
      <c r="K338" s="5"/>
    </row>
    <row r="339" spans="1:11" ht="21">
      <c r="A339" s="56">
        <v>9</v>
      </c>
      <c r="B339" s="30" t="str">
        <f>VLOOKUP(A339,テーブル!$A$2:$B$12,2)</f>
        <v>学校</v>
      </c>
      <c r="C339" s="30">
        <v>1</v>
      </c>
      <c r="D339" s="1" t="str">
        <f>VLOOKUP(C339,テーブル!$D$2:$E$13,2)</f>
        <v>県有施設
</v>
      </c>
      <c r="E339" s="1" t="s">
        <v>614</v>
      </c>
      <c r="F339" s="16" t="s">
        <v>615</v>
      </c>
      <c r="H339" s="4">
        <v>1</v>
      </c>
      <c r="K339" s="5"/>
    </row>
    <row r="340" spans="1:11" ht="21">
      <c r="A340" s="56">
        <v>9</v>
      </c>
      <c r="B340" s="30" t="str">
        <f>VLOOKUP(A340,テーブル!$A$2:$B$12,2)</f>
        <v>学校</v>
      </c>
      <c r="C340" s="30">
        <v>2</v>
      </c>
      <c r="D340" s="1" t="str">
        <f>VLOOKUP(C340,テーブル!$D$2:$E$13,2)</f>
        <v>市町村
施設
</v>
      </c>
      <c r="E340" s="1" t="s">
        <v>736</v>
      </c>
      <c r="F340" s="16" t="s">
        <v>737</v>
      </c>
      <c r="H340" s="4">
        <v>1</v>
      </c>
      <c r="K340" s="5"/>
    </row>
    <row r="341" spans="1:11" ht="21">
      <c r="A341" s="56">
        <v>9</v>
      </c>
      <c r="B341" s="30" t="s">
        <v>1378</v>
      </c>
      <c r="C341" s="30">
        <v>2</v>
      </c>
      <c r="D341" s="1" t="str">
        <f>VLOOKUP(C341,テーブル!$D$2:$E$13,2)</f>
        <v>市町村
施設
</v>
      </c>
      <c r="E341" s="1" t="s">
        <v>1382</v>
      </c>
      <c r="F341" s="16" t="s">
        <v>1384</v>
      </c>
      <c r="H341" s="4">
        <v>1</v>
      </c>
      <c r="K341" s="5"/>
    </row>
    <row r="342" spans="1:11" ht="21">
      <c r="A342" s="56">
        <v>9</v>
      </c>
      <c r="B342" s="30" t="s">
        <v>1378</v>
      </c>
      <c r="C342" s="30">
        <v>2</v>
      </c>
      <c r="D342" s="1" t="str">
        <f>VLOOKUP(C342,テーブル!$D$2:$E$13,2)</f>
        <v>市町村
施設
</v>
      </c>
      <c r="E342" s="1" t="s">
        <v>1383</v>
      </c>
      <c r="F342" s="16" t="s">
        <v>1385</v>
      </c>
      <c r="H342" s="4">
        <v>1</v>
      </c>
      <c r="K342" s="5"/>
    </row>
    <row r="343" spans="1:11" ht="21">
      <c r="A343" s="56">
        <v>9</v>
      </c>
      <c r="B343" s="30" t="s">
        <v>1351</v>
      </c>
      <c r="C343" s="30">
        <v>2</v>
      </c>
      <c r="D343" s="1" t="str">
        <f>VLOOKUP(C343,テーブル!$D$2:$E$13,2)</f>
        <v>市町村
施設
</v>
      </c>
      <c r="E343" s="1" t="s">
        <v>1406</v>
      </c>
      <c r="F343" s="16" t="s">
        <v>1407</v>
      </c>
      <c r="H343" s="4">
        <v>1</v>
      </c>
      <c r="K343" s="5"/>
    </row>
    <row r="344" spans="1:11" ht="21">
      <c r="A344" s="56">
        <v>9</v>
      </c>
      <c r="B344" s="30" t="s">
        <v>1351</v>
      </c>
      <c r="C344" s="30">
        <v>2</v>
      </c>
      <c r="D344" s="1" t="str">
        <f>VLOOKUP(C344,テーブル!$D$2:$E$13,2)</f>
        <v>市町村
施設
</v>
      </c>
      <c r="E344" s="1" t="s">
        <v>1404</v>
      </c>
      <c r="F344" s="16" t="s">
        <v>1405</v>
      </c>
      <c r="H344" s="4">
        <v>1</v>
      </c>
      <c r="K344" s="5"/>
    </row>
    <row r="345" spans="1:11" ht="21">
      <c r="A345" s="56">
        <v>10</v>
      </c>
      <c r="B345" s="30" t="str">
        <f>VLOOKUP(A345,テーブル!$A$2:$B$12,2)</f>
        <v>銀行・郵便局</v>
      </c>
      <c r="C345" s="30">
        <v>4</v>
      </c>
      <c r="D345" s="1" t="str">
        <f>VLOOKUP(C345,テーブル!$D$2:$E$13,2)</f>
        <v>民間施設</v>
      </c>
      <c r="E345" s="1" t="s">
        <v>554</v>
      </c>
      <c r="F345" s="16" t="s">
        <v>555</v>
      </c>
      <c r="H345" s="4">
        <v>1</v>
      </c>
      <c r="K345" s="5"/>
    </row>
    <row r="346" spans="1:11" ht="21">
      <c r="A346" s="56">
        <v>10</v>
      </c>
      <c r="B346" s="30" t="str">
        <f>VLOOKUP(A346,テーブル!$A$2:$B$12,2)</f>
        <v>銀行・郵便局</v>
      </c>
      <c r="C346" s="30">
        <v>4</v>
      </c>
      <c r="D346" s="1" t="str">
        <f>VLOOKUP(C346,テーブル!$D$2:$E$13,2)</f>
        <v>民間施設</v>
      </c>
      <c r="E346" s="1" t="s">
        <v>623</v>
      </c>
      <c r="F346" s="16" t="s">
        <v>55</v>
      </c>
      <c r="H346" s="4">
        <v>1</v>
      </c>
      <c r="K346" s="5"/>
    </row>
    <row r="347" spans="1:11" ht="21">
      <c r="A347" s="56">
        <v>10</v>
      </c>
      <c r="B347" s="30" t="str">
        <f>VLOOKUP(A347,テーブル!$A$2:$B$12,2)</f>
        <v>銀行・郵便局</v>
      </c>
      <c r="C347" s="30">
        <v>4</v>
      </c>
      <c r="D347" s="1" t="str">
        <f>VLOOKUP(C347,テーブル!$D$2:$E$13,2)</f>
        <v>民間施設</v>
      </c>
      <c r="E347" s="1" t="s">
        <v>1086</v>
      </c>
      <c r="F347" s="16" t="s">
        <v>1087</v>
      </c>
      <c r="H347" s="4">
        <v>1</v>
      </c>
      <c r="K347" s="5"/>
    </row>
    <row r="348" spans="1:11" ht="21">
      <c r="A348" s="61">
        <v>11</v>
      </c>
      <c r="B348" s="30" t="str">
        <f>VLOOKUP(A348,テーブル!$A$2:$B$12,2)</f>
        <v>そのほか</v>
      </c>
      <c r="C348" s="30">
        <v>1</v>
      </c>
      <c r="D348" s="1" t="str">
        <f>VLOOKUP(C348,テーブル!$D$2:$E$13,2)</f>
        <v>県有施設
</v>
      </c>
      <c r="E348" s="84" t="s">
        <v>1137</v>
      </c>
      <c r="F348" s="85" t="s">
        <v>1138</v>
      </c>
      <c r="H348" s="4">
        <v>1</v>
      </c>
      <c r="K348" s="5"/>
    </row>
    <row r="349" spans="1:11" ht="21.75" thickBot="1">
      <c r="A349" s="68">
        <v>11</v>
      </c>
      <c r="B349" s="62" t="str">
        <f>VLOOKUP(A349,テーブル!$A$2:$B$12,2)</f>
        <v>そのほか</v>
      </c>
      <c r="C349" s="63">
        <v>4</v>
      </c>
      <c r="D349" s="21" t="str">
        <f>VLOOKUP(C349,テーブル!$D$2:$E$13,2)</f>
        <v>民間施設</v>
      </c>
      <c r="E349" s="27" t="s">
        <v>548</v>
      </c>
      <c r="F349" s="28" t="s">
        <v>549</v>
      </c>
      <c r="H349" s="4">
        <v>1</v>
      </c>
      <c r="K349" s="5"/>
    </row>
    <row r="350" spans="1:11" ht="22.5" customHeight="1" thickBot="1" thickTop="1">
      <c r="A350" s="116" t="str">
        <f>"東伯郡("&amp;H350&amp;"施設)"</f>
        <v>東伯郡(106施設)</v>
      </c>
      <c r="B350" s="117"/>
      <c r="C350" s="117"/>
      <c r="D350" s="117"/>
      <c r="E350" s="117"/>
      <c r="F350" s="118"/>
      <c r="H350" s="4">
        <f>SUM(H351:H457)</f>
        <v>106</v>
      </c>
      <c r="K350" s="5"/>
    </row>
    <row r="351" spans="1:11" ht="21.75" thickTop="1">
      <c r="A351" s="67">
        <v>1</v>
      </c>
      <c r="B351" s="65" t="str">
        <f>VLOOKUP(A351,テーブル!$A$2:$B$12,2)</f>
        <v>医療機関</v>
      </c>
      <c r="C351" s="66">
        <v>4</v>
      </c>
      <c r="D351" s="23" t="str">
        <f>VLOOKUP(C351,テーブル!$D$2:$E$13,2)</f>
        <v>民間施設</v>
      </c>
      <c r="E351" s="14" t="s">
        <v>1181</v>
      </c>
      <c r="F351" s="17" t="s">
        <v>1329</v>
      </c>
      <c r="H351" s="4">
        <v>1</v>
      </c>
      <c r="K351" s="5"/>
    </row>
    <row r="352" spans="1:11" ht="21">
      <c r="A352" s="54">
        <v>1</v>
      </c>
      <c r="B352" s="55" t="str">
        <f>VLOOKUP(A352,テーブル!$A$2:$B$12,2)</f>
        <v>医療機関</v>
      </c>
      <c r="C352" s="30">
        <v>4</v>
      </c>
      <c r="D352" s="25" t="str">
        <f>VLOOKUP(C352,テーブル!$D$2:$E$13,2)</f>
        <v>民間施設</v>
      </c>
      <c r="E352" s="1" t="s">
        <v>1182</v>
      </c>
      <c r="F352" s="16" t="s">
        <v>418</v>
      </c>
      <c r="H352" s="4">
        <v>1</v>
      </c>
      <c r="K352" s="5"/>
    </row>
    <row r="353" spans="1:11" ht="21">
      <c r="A353" s="54">
        <v>1</v>
      </c>
      <c r="B353" s="55" t="str">
        <f>VLOOKUP(A353,テーブル!$A$2:$B$12,2)</f>
        <v>医療機関</v>
      </c>
      <c r="C353" s="30">
        <v>4</v>
      </c>
      <c r="D353" s="25" t="str">
        <f>VLOOKUP(C353,テーブル!$D$2:$E$13,2)</f>
        <v>民間施設</v>
      </c>
      <c r="E353" s="1" t="s">
        <v>893</v>
      </c>
      <c r="F353" s="16" t="s">
        <v>894</v>
      </c>
      <c r="H353" s="4">
        <v>1</v>
      </c>
      <c r="K353" s="5"/>
    </row>
    <row r="354" spans="1:11" ht="21">
      <c r="A354" s="54">
        <v>1</v>
      </c>
      <c r="B354" s="55" t="str">
        <f>VLOOKUP(A354,テーブル!$A$2:$B$12,2)</f>
        <v>医療機関</v>
      </c>
      <c r="C354" s="30">
        <v>4</v>
      </c>
      <c r="D354" s="25" t="str">
        <f>VLOOKUP(C354,テーブル!$D$2:$E$13,2)</f>
        <v>民間施設</v>
      </c>
      <c r="E354" s="1" t="s">
        <v>60</v>
      </c>
      <c r="F354" s="16" t="s">
        <v>979</v>
      </c>
      <c r="H354" s="4">
        <v>1</v>
      </c>
      <c r="K354" s="5"/>
    </row>
    <row r="355" spans="1:11" ht="21">
      <c r="A355" s="54">
        <v>1</v>
      </c>
      <c r="B355" s="55" t="str">
        <f>VLOOKUP(A355,テーブル!$A$2:$B$12,2)</f>
        <v>医療機関</v>
      </c>
      <c r="C355" s="30">
        <v>4</v>
      </c>
      <c r="D355" s="25" t="str">
        <f>VLOOKUP(C355,テーブル!$D$2:$E$13,2)</f>
        <v>民間施設</v>
      </c>
      <c r="E355" s="1" t="s">
        <v>1409</v>
      </c>
      <c r="F355" s="16" t="s">
        <v>1408</v>
      </c>
      <c r="H355" s="4">
        <v>1</v>
      </c>
      <c r="K355" s="5"/>
    </row>
    <row r="356" spans="1:8" s="5" customFormat="1" ht="21">
      <c r="A356" s="56">
        <v>2</v>
      </c>
      <c r="B356" s="55" t="str">
        <f>VLOOKUP(A356,テーブル!$A$2:$B$12,2)</f>
        <v>福祉施設</v>
      </c>
      <c r="C356" s="30">
        <v>2</v>
      </c>
      <c r="D356" s="25" t="str">
        <f>VLOOKUP(C356,テーブル!$D$2:$E$13,2)</f>
        <v>市町村
施設
</v>
      </c>
      <c r="E356" s="1" t="s">
        <v>171</v>
      </c>
      <c r="F356" s="16" t="s">
        <v>172</v>
      </c>
      <c r="H356" s="4">
        <v>1</v>
      </c>
    </row>
    <row r="357" spans="1:11" ht="21">
      <c r="A357" s="56">
        <v>2</v>
      </c>
      <c r="B357" s="55" t="str">
        <f>VLOOKUP(A357,テーブル!$A$2:$B$12,2)</f>
        <v>福祉施設</v>
      </c>
      <c r="C357" s="55">
        <v>2</v>
      </c>
      <c r="D357" s="25" t="str">
        <f>VLOOKUP(C357,テーブル!$D$2:$E$13,2)</f>
        <v>市町村
施設
</v>
      </c>
      <c r="E357" s="25" t="s">
        <v>26</v>
      </c>
      <c r="F357" s="26" t="s">
        <v>175</v>
      </c>
      <c r="H357" s="4">
        <v>1</v>
      </c>
      <c r="K357" s="5"/>
    </row>
    <row r="358" spans="1:11" ht="21">
      <c r="A358" s="56">
        <v>2</v>
      </c>
      <c r="B358" s="55" t="str">
        <f>VLOOKUP(A358,テーブル!$A$2:$B$12,2)</f>
        <v>福祉施設</v>
      </c>
      <c r="C358" s="55">
        <v>2</v>
      </c>
      <c r="D358" s="25" t="str">
        <f>VLOOKUP(C358,テーブル!$D$2:$E$13,2)</f>
        <v>市町村
施設
</v>
      </c>
      <c r="E358" s="25" t="s">
        <v>197</v>
      </c>
      <c r="F358" s="26" t="s">
        <v>198</v>
      </c>
      <c r="H358" s="4">
        <v>1</v>
      </c>
      <c r="K358" s="5"/>
    </row>
    <row r="359" spans="1:11" ht="21">
      <c r="A359" s="56">
        <v>2</v>
      </c>
      <c r="B359" s="55" t="str">
        <f>VLOOKUP(A359,テーブル!$A$2:$B$12,2)</f>
        <v>福祉施設</v>
      </c>
      <c r="C359" s="30">
        <v>2</v>
      </c>
      <c r="D359" s="25" t="str">
        <f>VLOOKUP(C359,テーブル!$D$2:$E$13,2)</f>
        <v>市町村
施設
</v>
      </c>
      <c r="E359" s="1" t="s">
        <v>1204</v>
      </c>
      <c r="F359" s="16" t="s">
        <v>997</v>
      </c>
      <c r="H359" s="4">
        <v>1</v>
      </c>
      <c r="K359" s="5"/>
    </row>
    <row r="360" spans="1:11" ht="21">
      <c r="A360" s="56">
        <v>2</v>
      </c>
      <c r="B360" s="55" t="str">
        <f>VLOOKUP(A360,テーブル!$A$2:$B$12,2)</f>
        <v>福祉施設</v>
      </c>
      <c r="C360" s="30">
        <v>4</v>
      </c>
      <c r="D360" s="25" t="str">
        <f>VLOOKUP(C360,テーブル!$D$2:$E$13,2)</f>
        <v>民間施設</v>
      </c>
      <c r="E360" s="1" t="s">
        <v>1205</v>
      </c>
      <c r="F360" s="16" t="s">
        <v>981</v>
      </c>
      <c r="H360" s="4">
        <v>1</v>
      </c>
      <c r="K360" s="5"/>
    </row>
    <row r="361" spans="1:11" ht="21">
      <c r="A361" s="56">
        <v>2</v>
      </c>
      <c r="B361" s="55" t="str">
        <f>VLOOKUP(A361,テーブル!$A$2:$B$12,2)</f>
        <v>福祉施設</v>
      </c>
      <c r="C361" s="30">
        <v>4</v>
      </c>
      <c r="D361" s="25" t="str">
        <f>VLOOKUP(C361,テーブル!$D$2:$E$13,2)</f>
        <v>民間施設</v>
      </c>
      <c r="E361" s="1" t="s">
        <v>1206</v>
      </c>
      <c r="F361" s="16" t="s">
        <v>204</v>
      </c>
      <c r="H361" s="4">
        <v>1</v>
      </c>
      <c r="K361" s="5"/>
    </row>
    <row r="362" spans="1:11" ht="21">
      <c r="A362" s="80">
        <v>2</v>
      </c>
      <c r="B362" s="81" t="str">
        <f>VLOOKUP(A362,テーブル!$A$2:$B$12,2)</f>
        <v>福祉施設</v>
      </c>
      <c r="C362" s="81">
        <v>4</v>
      </c>
      <c r="D362" s="82" t="str">
        <f>VLOOKUP(C362,テーブル!$D$2:$E$13,2)</f>
        <v>民間施設</v>
      </c>
      <c r="E362" s="82" t="s">
        <v>1207</v>
      </c>
      <c r="F362" s="83" t="s">
        <v>204</v>
      </c>
      <c r="K362" s="5"/>
    </row>
    <row r="363" spans="1:11" ht="21">
      <c r="A363" s="56">
        <v>2</v>
      </c>
      <c r="B363" s="55" t="str">
        <f>VLOOKUP(A363,テーブル!$A$2:$B$12,2)</f>
        <v>福祉施設</v>
      </c>
      <c r="C363" s="30">
        <v>4</v>
      </c>
      <c r="D363" s="25" t="str">
        <f>VLOOKUP(C363,テーブル!$D$2:$E$13,2)</f>
        <v>民間施設</v>
      </c>
      <c r="E363" s="1" t="s">
        <v>453</v>
      </c>
      <c r="F363" s="16" t="s">
        <v>982</v>
      </c>
      <c r="H363" s="4">
        <v>1</v>
      </c>
      <c r="K363" s="5"/>
    </row>
    <row r="364" spans="1:11" ht="21">
      <c r="A364" s="56">
        <v>2</v>
      </c>
      <c r="B364" s="55" t="str">
        <f>VLOOKUP(A364,テーブル!$A$2:$B$12,2)</f>
        <v>福祉施設</v>
      </c>
      <c r="C364" s="30">
        <v>4</v>
      </c>
      <c r="D364" s="25" t="str">
        <f>VLOOKUP(C364,テーブル!$D$2:$E$13,2)</f>
        <v>民間施設</v>
      </c>
      <c r="E364" s="1" t="s">
        <v>915</v>
      </c>
      <c r="F364" s="16" t="s">
        <v>983</v>
      </c>
      <c r="H364" s="4">
        <v>1</v>
      </c>
      <c r="K364" s="5"/>
    </row>
    <row r="365" spans="1:11" ht="21">
      <c r="A365" s="56">
        <v>2</v>
      </c>
      <c r="B365" s="55" t="str">
        <f>VLOOKUP(A365,テーブル!$A$2:$B$12,2)</f>
        <v>福祉施設</v>
      </c>
      <c r="C365" s="30">
        <v>4</v>
      </c>
      <c r="D365" s="25" t="str">
        <f>VLOOKUP(C365,テーブル!$D$2:$E$13,2)</f>
        <v>民間施設</v>
      </c>
      <c r="E365" s="1" t="s">
        <v>916</v>
      </c>
      <c r="F365" s="16" t="s">
        <v>984</v>
      </c>
      <c r="H365" s="4">
        <v>1</v>
      </c>
      <c r="K365" s="5"/>
    </row>
    <row r="366" spans="1:11" ht="21">
      <c r="A366" s="56">
        <v>3</v>
      </c>
      <c r="B366" s="55" t="str">
        <f>VLOOKUP(A366,テーブル!$A$2:$B$12,2)</f>
        <v>文化施設</v>
      </c>
      <c r="C366" s="55">
        <v>2</v>
      </c>
      <c r="D366" s="25" t="str">
        <f>VLOOKUP(C366,テーブル!$D$2:$E$13,2)</f>
        <v>市町村
施設
</v>
      </c>
      <c r="E366" s="1" t="s">
        <v>167</v>
      </c>
      <c r="F366" s="16" t="s">
        <v>168</v>
      </c>
      <c r="H366" s="4">
        <v>1</v>
      </c>
      <c r="K366" s="5"/>
    </row>
    <row r="367" spans="1:11" ht="21">
      <c r="A367" s="56">
        <v>3</v>
      </c>
      <c r="B367" s="55" t="str">
        <f>VLOOKUP(A367,テーブル!$A$2:$B$12,2)</f>
        <v>文化施設</v>
      </c>
      <c r="C367" s="55">
        <v>2</v>
      </c>
      <c r="D367" s="25" t="str">
        <f>VLOOKUP(C367,テーブル!$D$2:$E$13,2)</f>
        <v>市町村
施設
</v>
      </c>
      <c r="E367" s="1" t="s">
        <v>169</v>
      </c>
      <c r="F367" s="16" t="s">
        <v>168</v>
      </c>
      <c r="H367" s="4">
        <v>1</v>
      </c>
      <c r="K367" s="5"/>
    </row>
    <row r="368" spans="1:11" ht="21">
      <c r="A368" s="56">
        <v>3</v>
      </c>
      <c r="B368" s="55" t="str">
        <f>VLOOKUP(A368,テーブル!$A$2:$B$12,2)</f>
        <v>文化施設</v>
      </c>
      <c r="C368" s="55">
        <v>2</v>
      </c>
      <c r="D368" s="25" t="str">
        <f>VLOOKUP(C368,テーブル!$D$2:$E$13,2)</f>
        <v>市町村
施設
</v>
      </c>
      <c r="E368" s="25" t="s">
        <v>178</v>
      </c>
      <c r="F368" s="26" t="s">
        <v>179</v>
      </c>
      <c r="H368" s="4">
        <v>1</v>
      </c>
      <c r="K368" s="5"/>
    </row>
    <row r="369" spans="1:11" ht="21">
      <c r="A369" s="56">
        <v>3</v>
      </c>
      <c r="B369" s="55" t="str">
        <f>VLOOKUP(A369,テーブル!$A$2:$B$12,2)</f>
        <v>文化施設</v>
      </c>
      <c r="C369" s="55">
        <v>2</v>
      </c>
      <c r="D369" s="25" t="str">
        <f>VLOOKUP(C369,テーブル!$D$2:$E$13,2)</f>
        <v>市町村
施設
</v>
      </c>
      <c r="E369" s="25" t="s">
        <v>180</v>
      </c>
      <c r="F369" s="26" t="s">
        <v>181</v>
      </c>
      <c r="H369" s="4">
        <v>1</v>
      </c>
      <c r="K369" s="5"/>
    </row>
    <row r="370" spans="1:11" ht="21">
      <c r="A370" s="56">
        <v>3</v>
      </c>
      <c r="B370" s="55" t="str">
        <f>VLOOKUP(A370,テーブル!$A$2:$B$12,2)</f>
        <v>文化施設</v>
      </c>
      <c r="C370" s="55">
        <v>2</v>
      </c>
      <c r="D370" s="25" t="str">
        <f>VLOOKUP(C370,テーブル!$D$2:$E$13,2)</f>
        <v>市町村
施設
</v>
      </c>
      <c r="E370" s="25" t="s">
        <v>182</v>
      </c>
      <c r="F370" s="26" t="s">
        <v>183</v>
      </c>
      <c r="H370" s="4">
        <v>1</v>
      </c>
      <c r="K370" s="5"/>
    </row>
    <row r="371" spans="1:11" ht="21">
      <c r="A371" s="56">
        <v>3</v>
      </c>
      <c r="B371" s="55" t="str">
        <f>VLOOKUP(A371,テーブル!$A$2:$B$12,2)</f>
        <v>文化施設</v>
      </c>
      <c r="C371" s="55">
        <v>2</v>
      </c>
      <c r="D371" s="25" t="str">
        <f>VLOOKUP(C371,テーブル!$D$2:$E$13,2)</f>
        <v>市町村
施設
</v>
      </c>
      <c r="E371" s="25" t="s">
        <v>190</v>
      </c>
      <c r="F371" s="26" t="s">
        <v>191</v>
      </c>
      <c r="H371" s="4">
        <v>1</v>
      </c>
      <c r="K371" s="5"/>
    </row>
    <row r="372" spans="1:11" ht="21">
      <c r="A372" s="56">
        <v>3</v>
      </c>
      <c r="B372" s="55" t="str">
        <f>VLOOKUP(A372,テーブル!$A$2:$B$12,2)</f>
        <v>文化施設</v>
      </c>
      <c r="C372" s="55">
        <v>2</v>
      </c>
      <c r="D372" s="25" t="str">
        <f>VLOOKUP(C372,テーブル!$D$2:$E$13,2)</f>
        <v>市町村
施設
</v>
      </c>
      <c r="E372" s="25" t="s">
        <v>1223</v>
      </c>
      <c r="F372" s="26" t="s">
        <v>192</v>
      </c>
      <c r="H372" s="4">
        <v>1</v>
      </c>
      <c r="K372" s="5"/>
    </row>
    <row r="373" spans="1:11" ht="21">
      <c r="A373" s="56">
        <v>3</v>
      </c>
      <c r="B373" s="55" t="str">
        <f>VLOOKUP(A373,テーブル!$A$2:$B$12,2)</f>
        <v>文化施設</v>
      </c>
      <c r="C373" s="55">
        <v>2</v>
      </c>
      <c r="D373" s="25" t="str">
        <f>VLOOKUP(C373,テーブル!$D$2:$E$13,2)</f>
        <v>市町村
施設
</v>
      </c>
      <c r="E373" s="25" t="s">
        <v>193</v>
      </c>
      <c r="F373" s="26" t="s">
        <v>194</v>
      </c>
      <c r="H373" s="4">
        <v>1</v>
      </c>
      <c r="K373" s="5"/>
    </row>
    <row r="374" spans="1:11" ht="21">
      <c r="A374" s="56">
        <v>3</v>
      </c>
      <c r="B374" s="55" t="str">
        <f>VLOOKUP(A374,テーブル!$A$2:$B$12,2)</f>
        <v>文化施設</v>
      </c>
      <c r="C374" s="55">
        <v>2</v>
      </c>
      <c r="D374" s="25" t="str">
        <f>VLOOKUP(C374,テーブル!$D$2:$E$13,2)</f>
        <v>市町村
施設
</v>
      </c>
      <c r="E374" s="25" t="s">
        <v>461</v>
      </c>
      <c r="F374" s="26" t="s">
        <v>1320</v>
      </c>
      <c r="H374" s="4">
        <v>1</v>
      </c>
      <c r="K374" s="5"/>
    </row>
    <row r="375" spans="1:11" ht="21">
      <c r="A375" s="56">
        <v>3</v>
      </c>
      <c r="B375" s="55" t="str">
        <f>VLOOKUP(A375,テーブル!$A$2:$B$12,2)</f>
        <v>文化施設</v>
      </c>
      <c r="C375" s="55">
        <v>2</v>
      </c>
      <c r="D375" s="25" t="str">
        <f>VLOOKUP(C375,テーブル!$D$2:$E$13,2)</f>
        <v>市町村
施設
</v>
      </c>
      <c r="E375" s="25" t="s">
        <v>332</v>
      </c>
      <c r="F375" s="26" t="s">
        <v>985</v>
      </c>
      <c r="H375" s="4">
        <v>1</v>
      </c>
      <c r="K375" s="5"/>
    </row>
    <row r="376" spans="1:11" ht="21">
      <c r="A376" s="56">
        <v>3</v>
      </c>
      <c r="B376" s="55" t="str">
        <f>VLOOKUP(A376,テーブル!$A$2:$B$12,2)</f>
        <v>文化施設</v>
      </c>
      <c r="C376" s="55">
        <v>2</v>
      </c>
      <c r="D376" s="25" t="str">
        <f>VLOOKUP(C376,テーブル!$D$2:$E$13,2)</f>
        <v>市町村
施設
</v>
      </c>
      <c r="E376" s="25" t="s">
        <v>333</v>
      </c>
      <c r="F376" s="26" t="s">
        <v>986</v>
      </c>
      <c r="H376" s="4">
        <v>1</v>
      </c>
      <c r="K376" s="5"/>
    </row>
    <row r="377" spans="1:11" ht="21">
      <c r="A377" s="56">
        <v>3</v>
      </c>
      <c r="B377" s="55" t="str">
        <f>VLOOKUP(A377,テーブル!$A$2:$B$12,2)</f>
        <v>文化施設</v>
      </c>
      <c r="C377" s="55">
        <v>2</v>
      </c>
      <c r="D377" s="25" t="str">
        <f>VLOOKUP(C377,テーブル!$D$2:$E$13,2)</f>
        <v>市町村
施設
</v>
      </c>
      <c r="E377" s="25" t="s">
        <v>335</v>
      </c>
      <c r="F377" s="26" t="s">
        <v>987</v>
      </c>
      <c r="H377" s="4">
        <v>1</v>
      </c>
      <c r="K377" s="5"/>
    </row>
    <row r="378" spans="1:11" ht="21">
      <c r="A378" s="56">
        <v>3</v>
      </c>
      <c r="B378" s="55" t="str">
        <f>VLOOKUP(A378,テーブル!$A$2:$B$12,2)</f>
        <v>文化施設</v>
      </c>
      <c r="C378" s="55">
        <v>2</v>
      </c>
      <c r="D378" s="25" t="str">
        <f>VLOOKUP(C378,テーブル!$D$2:$E$13,2)</f>
        <v>市町村
施設
</v>
      </c>
      <c r="E378" s="25" t="s">
        <v>336</v>
      </c>
      <c r="F378" s="26" t="s">
        <v>988</v>
      </c>
      <c r="H378" s="4">
        <v>1</v>
      </c>
      <c r="K378" s="5"/>
    </row>
    <row r="379" spans="1:11" ht="21">
      <c r="A379" s="56">
        <v>3</v>
      </c>
      <c r="B379" s="55" t="str">
        <f>VLOOKUP(A379,テーブル!$A$2:$B$12,2)</f>
        <v>文化施設</v>
      </c>
      <c r="C379" s="55">
        <v>2</v>
      </c>
      <c r="D379" s="25" t="str">
        <f>VLOOKUP(C379,テーブル!$D$2:$E$13,2)</f>
        <v>市町村
施設
</v>
      </c>
      <c r="E379" s="25" t="s">
        <v>337</v>
      </c>
      <c r="F379" s="26" t="s">
        <v>989</v>
      </c>
      <c r="H379" s="4">
        <v>1</v>
      </c>
      <c r="K379" s="5"/>
    </row>
    <row r="380" spans="1:11" ht="21">
      <c r="A380" s="56">
        <v>3</v>
      </c>
      <c r="B380" s="55" t="str">
        <f>VLOOKUP(A380,テーブル!$A$2:$B$12,2)</f>
        <v>文化施設</v>
      </c>
      <c r="C380" s="55">
        <v>2</v>
      </c>
      <c r="D380" s="25" t="str">
        <f>VLOOKUP(C380,テーブル!$D$2:$E$13,2)</f>
        <v>市町村
施設
</v>
      </c>
      <c r="E380" s="25" t="s">
        <v>410</v>
      </c>
      <c r="F380" s="26" t="s">
        <v>990</v>
      </c>
      <c r="H380" s="4">
        <v>1</v>
      </c>
      <c r="K380" s="5"/>
    </row>
    <row r="381" spans="1:11" ht="21">
      <c r="A381" s="56">
        <v>3</v>
      </c>
      <c r="B381" s="55" t="str">
        <f>VLOOKUP(A381,テーブル!$A$2:$B$12,2)</f>
        <v>文化施設</v>
      </c>
      <c r="C381" s="55">
        <v>2</v>
      </c>
      <c r="D381" s="25" t="str">
        <f>VLOOKUP(C381,テーブル!$D$2:$E$13,2)</f>
        <v>市町村
施設
</v>
      </c>
      <c r="E381" s="25" t="s">
        <v>339</v>
      </c>
      <c r="F381" s="26" t="s">
        <v>991</v>
      </c>
      <c r="H381" s="4">
        <v>1</v>
      </c>
      <c r="K381" s="5"/>
    </row>
    <row r="382" spans="1:11" ht="21">
      <c r="A382" s="56">
        <v>3</v>
      </c>
      <c r="B382" s="55" t="str">
        <f>VLOOKUP(A382,テーブル!$A$2:$B$12,2)</f>
        <v>文化施設</v>
      </c>
      <c r="C382" s="55">
        <v>2</v>
      </c>
      <c r="D382" s="25" t="str">
        <f>VLOOKUP(C382,テーブル!$D$2:$E$13,2)</f>
        <v>市町村
施設
</v>
      </c>
      <c r="E382" s="25" t="s">
        <v>340</v>
      </c>
      <c r="F382" s="26" t="s">
        <v>992</v>
      </c>
      <c r="H382" s="4">
        <v>1</v>
      </c>
      <c r="K382" s="5"/>
    </row>
    <row r="383" spans="1:11" ht="21">
      <c r="A383" s="56">
        <v>3</v>
      </c>
      <c r="B383" s="55" t="str">
        <f>VLOOKUP(A383,テーブル!$A$2:$B$12,2)</f>
        <v>文化施設</v>
      </c>
      <c r="C383" s="55">
        <v>2</v>
      </c>
      <c r="D383" s="25" t="str">
        <f>VLOOKUP(C383,テーブル!$D$2:$E$13,2)</f>
        <v>市町村
施設
</v>
      </c>
      <c r="E383" s="25" t="s">
        <v>290</v>
      </c>
      <c r="F383" s="26" t="s">
        <v>993</v>
      </c>
      <c r="H383" s="4">
        <v>1</v>
      </c>
      <c r="K383" s="5"/>
    </row>
    <row r="384" spans="1:11" ht="21">
      <c r="A384" s="56">
        <v>3</v>
      </c>
      <c r="B384" s="55" t="str">
        <f>VLOOKUP(A384,テーブル!$A$2:$B$12,2)</f>
        <v>文化施設</v>
      </c>
      <c r="C384" s="55">
        <v>2</v>
      </c>
      <c r="D384" s="25" t="str">
        <f>VLOOKUP(C384,テーブル!$D$2:$E$13,2)</f>
        <v>市町村
施設
</v>
      </c>
      <c r="E384" s="25" t="s">
        <v>346</v>
      </c>
      <c r="F384" s="26" t="s">
        <v>994</v>
      </c>
      <c r="H384" s="4">
        <v>1</v>
      </c>
      <c r="K384" s="5"/>
    </row>
    <row r="385" spans="1:11" ht="21">
      <c r="A385" s="56">
        <v>3</v>
      </c>
      <c r="B385" s="30" t="str">
        <f>VLOOKUP(A385,テーブル!$A$2:$B$12,2)</f>
        <v>文化施設</v>
      </c>
      <c r="C385" s="30">
        <v>2</v>
      </c>
      <c r="D385" s="1" t="str">
        <f>VLOOKUP(C385,テーブル!$D$2:$E$13,2)</f>
        <v>市町村
施設
</v>
      </c>
      <c r="E385" s="1" t="s">
        <v>1355</v>
      </c>
      <c r="F385" s="16" t="s">
        <v>1361</v>
      </c>
      <c r="H385" s="4">
        <v>1</v>
      </c>
      <c r="K385" s="5"/>
    </row>
    <row r="386" spans="1:11" ht="21">
      <c r="A386" s="56">
        <v>3</v>
      </c>
      <c r="B386" s="30" t="str">
        <f>VLOOKUP(A386,テーブル!$A$2:$B$12,2)</f>
        <v>文化施設</v>
      </c>
      <c r="C386" s="30">
        <v>2</v>
      </c>
      <c r="D386" s="1" t="str">
        <f>VLOOKUP(C386,テーブル!$D$2:$E$13,2)</f>
        <v>市町村
施設
</v>
      </c>
      <c r="E386" s="1" t="s">
        <v>1356</v>
      </c>
      <c r="F386" s="16" t="s">
        <v>1362</v>
      </c>
      <c r="H386" s="4">
        <v>1</v>
      </c>
      <c r="K386" s="5"/>
    </row>
    <row r="387" spans="1:11" ht="21">
      <c r="A387" s="56">
        <v>3</v>
      </c>
      <c r="B387" s="30" t="str">
        <f>VLOOKUP(A387,テーブル!$A$2:$B$12,2)</f>
        <v>文化施設</v>
      </c>
      <c r="C387" s="30">
        <v>2</v>
      </c>
      <c r="D387" s="1" t="str">
        <f>VLOOKUP(C387,テーブル!$D$2:$E$13,2)</f>
        <v>市町村
施設
</v>
      </c>
      <c r="E387" s="1" t="s">
        <v>1357</v>
      </c>
      <c r="F387" s="16" t="s">
        <v>1363</v>
      </c>
      <c r="H387" s="4">
        <v>1</v>
      </c>
      <c r="K387" s="5"/>
    </row>
    <row r="388" spans="1:11" ht="21">
      <c r="A388" s="56">
        <v>4</v>
      </c>
      <c r="B388" s="30" t="str">
        <f>VLOOKUP(A388,テーブル!$A$2:$B$12,2)</f>
        <v>官公庁</v>
      </c>
      <c r="C388" s="30">
        <v>2</v>
      </c>
      <c r="D388" s="1" t="str">
        <f>VLOOKUP(C388,テーブル!$D$2:$E$13,2)</f>
        <v>市町村
施設
</v>
      </c>
      <c r="E388" s="1" t="s">
        <v>1359</v>
      </c>
      <c r="F388" s="16" t="s">
        <v>1360</v>
      </c>
      <c r="H388" s="4">
        <v>1</v>
      </c>
      <c r="K388" s="5"/>
    </row>
    <row r="389" spans="1:11" ht="21">
      <c r="A389" s="56">
        <v>4</v>
      </c>
      <c r="B389" s="55" t="str">
        <f>VLOOKUP(A389,テーブル!$A$2:$B$12,2)</f>
        <v>官公庁</v>
      </c>
      <c r="C389" s="55">
        <v>2</v>
      </c>
      <c r="D389" s="25" t="str">
        <f>VLOOKUP(C389,テーブル!$D$2:$E$13,2)</f>
        <v>市町村
施設
</v>
      </c>
      <c r="E389" s="25" t="s">
        <v>1224</v>
      </c>
      <c r="F389" s="26" t="s">
        <v>291</v>
      </c>
      <c r="H389" s="4">
        <v>1</v>
      </c>
      <c r="K389" s="5"/>
    </row>
    <row r="390" spans="1:11" ht="21">
      <c r="A390" s="56">
        <v>4</v>
      </c>
      <c r="B390" s="55" t="str">
        <f>VLOOKUP(A390,テーブル!$A$2:$B$12,2)</f>
        <v>官公庁</v>
      </c>
      <c r="C390" s="55">
        <v>2</v>
      </c>
      <c r="D390" s="25" t="str">
        <f>VLOOKUP(C390,テーブル!$D$2:$E$13,2)</f>
        <v>市町村
施設
</v>
      </c>
      <c r="E390" s="25" t="s">
        <v>165</v>
      </c>
      <c r="F390" s="26" t="s">
        <v>166</v>
      </c>
      <c r="H390" s="4">
        <v>1</v>
      </c>
      <c r="K390" s="5"/>
    </row>
    <row r="391" spans="1:11" ht="21">
      <c r="A391" s="56">
        <v>4</v>
      </c>
      <c r="B391" s="55" t="str">
        <f>VLOOKUP(A391,テーブル!$A$2:$B$12,2)</f>
        <v>官公庁</v>
      </c>
      <c r="C391" s="55">
        <v>2</v>
      </c>
      <c r="D391" s="25" t="str">
        <f>VLOOKUP(C391,テーブル!$D$2:$E$13,2)</f>
        <v>市町村
施設
</v>
      </c>
      <c r="E391" s="25" t="s">
        <v>27</v>
      </c>
      <c r="F391" s="26" t="s">
        <v>175</v>
      </c>
      <c r="H391" s="4">
        <v>1</v>
      </c>
      <c r="K391" s="5"/>
    </row>
    <row r="392" spans="1:11" ht="21">
      <c r="A392" s="56">
        <v>4</v>
      </c>
      <c r="B392" s="55" t="str">
        <f>VLOOKUP(A392,テーブル!$A$2:$B$12,2)</f>
        <v>官公庁</v>
      </c>
      <c r="C392" s="55">
        <v>2</v>
      </c>
      <c r="D392" s="25" t="str">
        <f>VLOOKUP(C392,テーブル!$D$2:$E$13,2)</f>
        <v>市町村
施設
</v>
      </c>
      <c r="E392" s="25" t="s">
        <v>176</v>
      </c>
      <c r="F392" s="26" t="s">
        <v>177</v>
      </c>
      <c r="H392" s="4">
        <v>1</v>
      </c>
      <c r="K392" s="5"/>
    </row>
    <row r="393" spans="1:11" ht="21">
      <c r="A393" s="56">
        <v>4</v>
      </c>
      <c r="B393" s="55" t="str">
        <f>VLOOKUP(A393,テーブル!$A$2:$B$12,2)</f>
        <v>官公庁</v>
      </c>
      <c r="C393" s="55">
        <v>2</v>
      </c>
      <c r="D393" s="25" t="str">
        <f>VLOOKUP(C393,テーブル!$D$2:$E$13,2)</f>
        <v>市町村
施設
</v>
      </c>
      <c r="E393" s="25" t="s">
        <v>331</v>
      </c>
      <c r="F393" s="26" t="s">
        <v>998</v>
      </c>
      <c r="H393" s="4">
        <v>1</v>
      </c>
      <c r="K393" s="5"/>
    </row>
    <row r="394" spans="1:11" ht="21">
      <c r="A394" s="56">
        <v>4</v>
      </c>
      <c r="B394" s="55" t="str">
        <f>VLOOKUP(A394,テーブル!$A$2:$B$12,2)</f>
        <v>官公庁</v>
      </c>
      <c r="C394" s="55">
        <v>2</v>
      </c>
      <c r="D394" s="25" t="str">
        <f>VLOOKUP(C394,テーブル!$D$2:$E$13,2)</f>
        <v>市町村
施設
</v>
      </c>
      <c r="E394" s="25" t="s">
        <v>1225</v>
      </c>
      <c r="F394" s="26" t="s">
        <v>999</v>
      </c>
      <c r="H394" s="4">
        <v>1</v>
      </c>
      <c r="K394" s="5"/>
    </row>
    <row r="395" spans="1:11" ht="21">
      <c r="A395" s="56">
        <v>4</v>
      </c>
      <c r="B395" s="55" t="str">
        <f>VLOOKUP(A395,テーブル!$A$2:$B$12,2)</f>
        <v>官公庁</v>
      </c>
      <c r="C395" s="55">
        <v>2</v>
      </c>
      <c r="D395" s="25" t="str">
        <f>VLOOKUP(C395,テーブル!$D$2:$E$13,2)</f>
        <v>市町村
施設
</v>
      </c>
      <c r="E395" s="25" t="s">
        <v>1226</v>
      </c>
      <c r="F395" s="26" t="s">
        <v>1000</v>
      </c>
      <c r="H395" s="4">
        <v>1</v>
      </c>
      <c r="K395" s="5"/>
    </row>
    <row r="396" spans="1:11" ht="21">
      <c r="A396" s="56">
        <v>4</v>
      </c>
      <c r="B396" s="55" t="str">
        <f>VLOOKUP(A396,テーブル!$A$2:$B$12,2)</f>
        <v>官公庁</v>
      </c>
      <c r="C396" s="55">
        <v>2</v>
      </c>
      <c r="D396" s="25" t="str">
        <f>VLOOKUP(C396,テーブル!$D$2:$E$13,2)</f>
        <v>市町村
施設
</v>
      </c>
      <c r="E396" s="25" t="s">
        <v>943</v>
      </c>
      <c r="F396" s="26" t="s">
        <v>1001</v>
      </c>
      <c r="H396" s="4">
        <v>1</v>
      </c>
      <c r="K396" s="5"/>
    </row>
    <row r="397" spans="1:11" ht="21">
      <c r="A397" s="56">
        <v>4</v>
      </c>
      <c r="B397" s="55" t="str">
        <f>VLOOKUP(A397,テーブル!$A$2:$B$12,2)</f>
        <v>官公庁</v>
      </c>
      <c r="C397" s="55">
        <v>2</v>
      </c>
      <c r="D397" s="25" t="str">
        <f>VLOOKUP(C397,テーブル!$D$2:$E$13,2)</f>
        <v>市町村
施設
</v>
      </c>
      <c r="E397" s="25" t="s">
        <v>944</v>
      </c>
      <c r="F397" s="26" t="s">
        <v>1002</v>
      </c>
      <c r="H397" s="4">
        <v>1</v>
      </c>
      <c r="K397" s="5"/>
    </row>
    <row r="398" spans="1:11" ht="21">
      <c r="A398" s="56">
        <v>5</v>
      </c>
      <c r="B398" s="55" t="str">
        <f>VLOOKUP(A398,テーブル!$A$2:$B$12,2)</f>
        <v>物品販売・飲食店</v>
      </c>
      <c r="C398" s="30">
        <v>4</v>
      </c>
      <c r="D398" s="25" t="str">
        <f>VLOOKUP(C398,テーブル!$D$2:$E$13,2)</f>
        <v>民間施設</v>
      </c>
      <c r="E398" s="1" t="s">
        <v>522</v>
      </c>
      <c r="F398" s="16" t="s">
        <v>419</v>
      </c>
      <c r="H398" s="4">
        <v>1</v>
      </c>
      <c r="K398" s="5"/>
    </row>
    <row r="399" spans="1:11" ht="21">
      <c r="A399" s="56">
        <v>5</v>
      </c>
      <c r="B399" s="55" t="str">
        <f>VLOOKUP(A399,テーブル!$A$2:$B$12,2)</f>
        <v>物品販売・飲食店</v>
      </c>
      <c r="C399" s="30">
        <v>4</v>
      </c>
      <c r="D399" s="25" t="str">
        <f>VLOOKUP(C399,テーブル!$D$2:$E$13,2)</f>
        <v>民間施設</v>
      </c>
      <c r="E399" s="1" t="s">
        <v>523</v>
      </c>
      <c r="F399" s="16" t="s">
        <v>525</v>
      </c>
      <c r="H399" s="4">
        <v>1</v>
      </c>
      <c r="K399" s="5"/>
    </row>
    <row r="400" spans="1:11" ht="21">
      <c r="A400" s="56">
        <v>5</v>
      </c>
      <c r="B400" s="55" t="str">
        <f>VLOOKUP(A400,テーブル!$A$2:$B$12,2)</f>
        <v>物品販売・飲食店</v>
      </c>
      <c r="C400" s="30">
        <v>4</v>
      </c>
      <c r="D400" s="25" t="str">
        <f>VLOOKUP(C400,テーブル!$D$2:$E$13,2)</f>
        <v>民間施設</v>
      </c>
      <c r="E400" s="1" t="s">
        <v>1258</v>
      </c>
      <c r="F400" s="16" t="s">
        <v>420</v>
      </c>
      <c r="H400" s="4">
        <v>1</v>
      </c>
      <c r="K400" s="5"/>
    </row>
    <row r="401" spans="1:11" ht="21">
      <c r="A401" s="56">
        <v>5</v>
      </c>
      <c r="B401" s="55" t="str">
        <f>VLOOKUP(A401,テーブル!$A$2:$B$12,2)</f>
        <v>物品販売・飲食店</v>
      </c>
      <c r="C401" s="30">
        <v>4</v>
      </c>
      <c r="D401" s="25" t="str">
        <f>VLOOKUP(C401,テーブル!$D$2:$E$13,2)</f>
        <v>民間施設</v>
      </c>
      <c r="E401" s="1" t="s">
        <v>1257</v>
      </c>
      <c r="F401" s="16" t="s">
        <v>583</v>
      </c>
      <c r="H401" s="4">
        <v>1</v>
      </c>
      <c r="K401" s="5"/>
    </row>
    <row r="402" spans="1:11" ht="21">
      <c r="A402" s="56">
        <v>5</v>
      </c>
      <c r="B402" s="55" t="str">
        <f>VLOOKUP(A402,テーブル!$A$2:$B$12,2)</f>
        <v>物品販売・飲食店</v>
      </c>
      <c r="C402" s="30">
        <v>4</v>
      </c>
      <c r="D402" s="25" t="str">
        <f>VLOOKUP(C402,テーブル!$D$2:$E$13,2)</f>
        <v>民間施設</v>
      </c>
      <c r="E402" s="12" t="s">
        <v>803</v>
      </c>
      <c r="F402" s="11" t="s">
        <v>1003</v>
      </c>
      <c r="H402" s="4">
        <v>1</v>
      </c>
      <c r="K402" s="5"/>
    </row>
    <row r="403" spans="1:11" ht="21">
      <c r="A403" s="56">
        <v>5</v>
      </c>
      <c r="B403" s="55" t="str">
        <f>VLOOKUP(A403,テーブル!$A$2:$B$12,2)</f>
        <v>物品販売・飲食店</v>
      </c>
      <c r="C403" s="30">
        <v>4</v>
      </c>
      <c r="D403" s="25" t="str">
        <f>VLOOKUP(C403,テーブル!$D$2:$E$13,2)</f>
        <v>民間施設</v>
      </c>
      <c r="E403" s="12" t="s">
        <v>804</v>
      </c>
      <c r="F403" s="11" t="s">
        <v>1004</v>
      </c>
      <c r="H403" s="4">
        <v>1</v>
      </c>
      <c r="K403" s="5"/>
    </row>
    <row r="404" spans="1:11" ht="21">
      <c r="A404" s="56">
        <v>5</v>
      </c>
      <c r="B404" s="55" t="str">
        <f>VLOOKUP(A404,テーブル!$A$2:$B$12,2)</f>
        <v>物品販売・飲食店</v>
      </c>
      <c r="C404" s="30">
        <v>4</v>
      </c>
      <c r="D404" s="25" t="str">
        <f>VLOOKUP(C404,テーブル!$D$2:$E$13,2)</f>
        <v>民間施設</v>
      </c>
      <c r="E404" s="12" t="s">
        <v>805</v>
      </c>
      <c r="F404" s="11" t="s">
        <v>809</v>
      </c>
      <c r="H404" s="4">
        <v>1</v>
      </c>
      <c r="K404" s="5"/>
    </row>
    <row r="405" spans="1:11" ht="21">
      <c r="A405" s="56">
        <v>5</v>
      </c>
      <c r="B405" s="55" t="str">
        <f>VLOOKUP(A405,テーブル!$A$2:$B$12,2)</f>
        <v>物品販売・飲食店</v>
      </c>
      <c r="C405" s="30">
        <v>4</v>
      </c>
      <c r="D405" s="25" t="str">
        <f>VLOOKUP(C405,テーブル!$D$2:$E$13,2)</f>
        <v>民間施設</v>
      </c>
      <c r="E405" s="12" t="s">
        <v>806</v>
      </c>
      <c r="F405" s="11" t="s">
        <v>810</v>
      </c>
      <c r="H405" s="4">
        <v>1</v>
      </c>
      <c r="K405" s="5"/>
    </row>
    <row r="406" spans="1:11" ht="21">
      <c r="A406" s="56">
        <v>5</v>
      </c>
      <c r="B406" s="55" t="str">
        <f>VLOOKUP(A406,テーブル!$A$2:$B$12,2)</f>
        <v>物品販売・飲食店</v>
      </c>
      <c r="C406" s="30">
        <v>4</v>
      </c>
      <c r="D406" s="25" t="str">
        <f>VLOOKUP(C406,テーブル!$D$2:$E$13,2)</f>
        <v>民間施設</v>
      </c>
      <c r="E406" s="12" t="s">
        <v>807</v>
      </c>
      <c r="F406" s="11" t="s">
        <v>811</v>
      </c>
      <c r="G406" s="6"/>
      <c r="H406" s="4">
        <v>1</v>
      </c>
      <c r="K406" s="5"/>
    </row>
    <row r="407" spans="1:11" ht="21">
      <c r="A407" s="56">
        <v>5</v>
      </c>
      <c r="B407" s="55" t="str">
        <f>VLOOKUP(A407,テーブル!$A$2:$B$12,2)</f>
        <v>物品販売・飲食店</v>
      </c>
      <c r="C407" s="30">
        <v>4</v>
      </c>
      <c r="D407" s="25" t="str">
        <f>VLOOKUP(C407,テーブル!$D$2:$E$13,2)</f>
        <v>民間施設</v>
      </c>
      <c r="E407" s="12" t="s">
        <v>808</v>
      </c>
      <c r="F407" s="13" t="s">
        <v>812</v>
      </c>
      <c r="H407" s="4">
        <v>1</v>
      </c>
      <c r="K407" s="5"/>
    </row>
    <row r="408" spans="1:11" ht="21">
      <c r="A408" s="56">
        <v>5</v>
      </c>
      <c r="B408" s="55" t="str">
        <f>VLOOKUP(A408,テーブル!$A$2:$B$12,2)</f>
        <v>物品販売・飲食店</v>
      </c>
      <c r="C408" s="30">
        <v>4</v>
      </c>
      <c r="D408" s="25" t="str">
        <f>VLOOKUP(C408,テーブル!$D$2:$E$13,2)</f>
        <v>民間施設</v>
      </c>
      <c r="E408" s="12" t="s">
        <v>949</v>
      </c>
      <c r="F408" s="13" t="s">
        <v>921</v>
      </c>
      <c r="H408" s="4">
        <v>1</v>
      </c>
      <c r="K408" s="5"/>
    </row>
    <row r="409" spans="1:11" ht="21">
      <c r="A409" s="56">
        <v>5</v>
      </c>
      <c r="B409" s="55" t="str">
        <f>VLOOKUP(A409,テーブル!$A$2:$B$12,2)</f>
        <v>物品販売・飲食店</v>
      </c>
      <c r="C409" s="30">
        <v>4</v>
      </c>
      <c r="D409" s="25" t="str">
        <f>VLOOKUP(C409,テーブル!$D$2:$E$13,2)</f>
        <v>民間施設</v>
      </c>
      <c r="E409" s="12" t="s">
        <v>1034</v>
      </c>
      <c r="F409" s="13" t="s">
        <v>969</v>
      </c>
      <c r="H409" s="4">
        <v>1</v>
      </c>
      <c r="K409" s="5"/>
    </row>
    <row r="410" spans="1:11" ht="21">
      <c r="A410" s="56">
        <v>5</v>
      </c>
      <c r="B410" s="55" t="str">
        <f>VLOOKUP(A410,テーブル!$A$2:$B$12,2)</f>
        <v>物品販売・飲食店</v>
      </c>
      <c r="C410" s="30">
        <v>4</v>
      </c>
      <c r="D410" s="25" t="str">
        <f>VLOOKUP(C410,テーブル!$D$2:$E$13,2)</f>
        <v>民間施設</v>
      </c>
      <c r="E410" s="12" t="s">
        <v>1035</v>
      </c>
      <c r="F410" s="13" t="s">
        <v>970</v>
      </c>
      <c r="H410" s="4">
        <v>1</v>
      </c>
      <c r="K410" s="5"/>
    </row>
    <row r="411" spans="1:11" ht="21">
      <c r="A411" s="56">
        <v>5</v>
      </c>
      <c r="B411" s="55" t="str">
        <f>VLOOKUP(A411,テーブル!$A$2:$B$12,2)</f>
        <v>物品販売・飲食店</v>
      </c>
      <c r="C411" s="30">
        <v>4</v>
      </c>
      <c r="D411" s="25" t="str">
        <f>VLOOKUP(C411,テーブル!$D$2:$E$13,2)</f>
        <v>民間施設</v>
      </c>
      <c r="E411" s="12" t="s">
        <v>1040</v>
      </c>
      <c r="F411" s="13" t="s">
        <v>1041</v>
      </c>
      <c r="H411" s="4">
        <v>1</v>
      </c>
      <c r="K411" s="5"/>
    </row>
    <row r="412" spans="1:11" ht="21">
      <c r="A412" s="56">
        <v>5</v>
      </c>
      <c r="B412" s="55" t="str">
        <f>VLOOKUP(A412,テーブル!$A$2:$B$12,2)</f>
        <v>物品販売・飲食店</v>
      </c>
      <c r="C412" s="30">
        <v>4</v>
      </c>
      <c r="D412" s="25" t="str">
        <f>VLOOKUP(C412,テーブル!$D$2:$E$13,2)</f>
        <v>民間施設</v>
      </c>
      <c r="E412" s="12" t="s">
        <v>1418</v>
      </c>
      <c r="F412" s="13" t="s">
        <v>1419</v>
      </c>
      <c r="H412" s="4">
        <v>1</v>
      </c>
      <c r="K412" s="5"/>
    </row>
    <row r="413" spans="1:11" ht="21">
      <c r="A413" s="56">
        <v>5</v>
      </c>
      <c r="B413" s="55" t="str">
        <f>VLOOKUP(A413,テーブル!$A$2:$B$12,2)</f>
        <v>物品販売・飲食店</v>
      </c>
      <c r="C413" s="30">
        <v>4</v>
      </c>
      <c r="D413" s="25" t="str">
        <f>VLOOKUP(C413,テーブル!$D$2:$E$13,2)</f>
        <v>民間施設</v>
      </c>
      <c r="E413" s="12" t="s">
        <v>1055</v>
      </c>
      <c r="F413" s="13" t="s">
        <v>1056</v>
      </c>
      <c r="H413" s="4">
        <v>1</v>
      </c>
      <c r="K413" s="5"/>
    </row>
    <row r="414" spans="1:8" s="5" customFormat="1" ht="21">
      <c r="A414" s="56">
        <v>6</v>
      </c>
      <c r="B414" s="55" t="str">
        <f>VLOOKUP(A414,テーブル!$A$2:$B$12,2)</f>
        <v>観光施設・宿泊施設</v>
      </c>
      <c r="C414" s="30">
        <v>1</v>
      </c>
      <c r="D414" s="25" t="str">
        <f>VLOOKUP(C414,テーブル!$D$2:$E$13,2)</f>
        <v>県有施設
</v>
      </c>
      <c r="E414" s="1" t="s">
        <v>626</v>
      </c>
      <c r="F414" s="16" t="s">
        <v>627</v>
      </c>
      <c r="H414" s="4">
        <v>1</v>
      </c>
    </row>
    <row r="415" spans="1:8" s="5" customFormat="1" ht="21">
      <c r="A415" s="56">
        <v>6</v>
      </c>
      <c r="B415" s="55" t="str">
        <f>VLOOKUP(A415,テーブル!$A$2:$B$12,2)</f>
        <v>観光施設・宿泊施設</v>
      </c>
      <c r="C415" s="30">
        <v>1</v>
      </c>
      <c r="D415" s="25" t="str">
        <f>VLOOKUP(C415,テーブル!$D$2:$E$13,2)</f>
        <v>県有施設
</v>
      </c>
      <c r="E415" s="1" t="s">
        <v>634</v>
      </c>
      <c r="F415" s="16" t="s">
        <v>63</v>
      </c>
      <c r="H415" s="4">
        <v>1</v>
      </c>
    </row>
    <row r="416" spans="1:8" s="5" customFormat="1" ht="21">
      <c r="A416" s="56">
        <v>6</v>
      </c>
      <c r="B416" s="55" t="str">
        <f>VLOOKUP(A416,テーブル!$A$2:$B$12,2)</f>
        <v>観光施設・宿泊施設</v>
      </c>
      <c r="C416" s="30">
        <v>2</v>
      </c>
      <c r="D416" s="25" t="str">
        <f>VLOOKUP(C416,テーブル!$D$2:$E$13,2)</f>
        <v>市町村
施設
</v>
      </c>
      <c r="E416" s="1" t="s">
        <v>184</v>
      </c>
      <c r="F416" s="16" t="s">
        <v>185</v>
      </c>
      <c r="H416" s="4">
        <v>1</v>
      </c>
    </row>
    <row r="417" spans="1:11" ht="21">
      <c r="A417" s="56">
        <v>6</v>
      </c>
      <c r="B417" s="55" t="str">
        <f>VLOOKUP(A417,テーブル!$A$2:$B$12,2)</f>
        <v>観光施設・宿泊施設</v>
      </c>
      <c r="C417" s="55">
        <v>2</v>
      </c>
      <c r="D417" s="25" t="str">
        <f>VLOOKUP(C417,テーブル!$D$2:$E$13,2)</f>
        <v>市町村
施設
</v>
      </c>
      <c r="E417" s="25" t="s">
        <v>1264</v>
      </c>
      <c r="F417" s="26" t="s">
        <v>170</v>
      </c>
      <c r="H417" s="4">
        <v>1</v>
      </c>
      <c r="K417" s="5"/>
    </row>
    <row r="418" spans="1:11" ht="21">
      <c r="A418" s="56">
        <v>6</v>
      </c>
      <c r="B418" s="55" t="str">
        <f>VLOOKUP(A418,テーブル!$A$2:$B$12,2)</f>
        <v>観光施設・宿泊施設</v>
      </c>
      <c r="C418" s="30">
        <v>2</v>
      </c>
      <c r="D418" s="25" t="str">
        <f>VLOOKUP(C418,テーブル!$D$2:$E$13,2)</f>
        <v>市町村
施設
</v>
      </c>
      <c r="E418" s="1" t="s">
        <v>1263</v>
      </c>
      <c r="F418" s="16" t="s">
        <v>1005</v>
      </c>
      <c r="H418" s="4">
        <v>1</v>
      </c>
      <c r="K418" s="5"/>
    </row>
    <row r="419" spans="1:11" ht="21">
      <c r="A419" s="56">
        <v>6</v>
      </c>
      <c r="B419" s="55" t="str">
        <f>VLOOKUP(A419,テーブル!$A$2:$B$12,2)</f>
        <v>観光施設・宿泊施設</v>
      </c>
      <c r="C419" s="30">
        <v>2</v>
      </c>
      <c r="D419" s="25" t="str">
        <f>VLOOKUP(C419,テーブル!$D$2:$E$13,2)</f>
        <v>市町村
施設
</v>
      </c>
      <c r="E419" s="1" t="s">
        <v>341</v>
      </c>
      <c r="F419" s="16" t="s">
        <v>1006</v>
      </c>
      <c r="H419" s="4">
        <v>1</v>
      </c>
      <c r="K419" s="5"/>
    </row>
    <row r="420" spans="1:11" ht="21">
      <c r="A420" s="56">
        <v>6</v>
      </c>
      <c r="B420" s="55" t="str">
        <f>VLOOKUP(A420,テーブル!$A$2:$B$12,2)</f>
        <v>観光施設・宿泊施設</v>
      </c>
      <c r="C420" s="30">
        <v>2</v>
      </c>
      <c r="D420" s="25" t="str">
        <f>VLOOKUP(C420,テーブル!$D$2:$E$13,2)</f>
        <v>市町村
施設
</v>
      </c>
      <c r="E420" s="1" t="s">
        <v>651</v>
      </c>
      <c r="F420" s="16" t="s">
        <v>652</v>
      </c>
      <c r="H420" s="4">
        <v>1</v>
      </c>
      <c r="K420" s="5"/>
    </row>
    <row r="421" spans="1:11" ht="21">
      <c r="A421" s="56">
        <v>6</v>
      </c>
      <c r="B421" s="55" t="str">
        <f>VLOOKUP(A421,テーブル!$A$2:$B$12,2)</f>
        <v>観光施設・宿泊施設</v>
      </c>
      <c r="C421" s="55">
        <v>2</v>
      </c>
      <c r="D421" s="25" t="str">
        <f>VLOOKUP(C421,テーブル!$D$2:$E$13,2)</f>
        <v>市町村
施設
</v>
      </c>
      <c r="E421" s="1" t="s">
        <v>1169</v>
      </c>
      <c r="F421" s="16" t="s">
        <v>1007</v>
      </c>
      <c r="H421" s="4">
        <v>1</v>
      </c>
      <c r="K421" s="5"/>
    </row>
    <row r="422" spans="1:11" ht="21">
      <c r="A422" s="56">
        <v>6</v>
      </c>
      <c r="B422" s="55" t="str">
        <f>VLOOKUP(A422,テーブル!$A$2:$B$12,2)</f>
        <v>観光施設・宿泊施設</v>
      </c>
      <c r="C422" s="55">
        <v>2</v>
      </c>
      <c r="D422" s="25" t="str">
        <f>VLOOKUP(C422,テーブル!$D$2:$E$13,2)</f>
        <v>市町村
施設
</v>
      </c>
      <c r="E422" s="1" t="s">
        <v>945</v>
      </c>
      <c r="F422" s="16" t="s">
        <v>1008</v>
      </c>
      <c r="H422" s="4">
        <v>1</v>
      </c>
      <c r="K422" s="5"/>
    </row>
    <row r="423" spans="1:11" ht="21">
      <c r="A423" s="56">
        <v>6</v>
      </c>
      <c r="B423" s="30" t="str">
        <f>VLOOKUP(A423,テーブル!$A$2:$B$12,2)</f>
        <v>観光施設・宿泊施設</v>
      </c>
      <c r="C423" s="30">
        <v>2</v>
      </c>
      <c r="D423" s="1" t="str">
        <f>VLOOKUP(C423,テーブル!$D$2:$E$13,2)</f>
        <v>市町村
施設
</v>
      </c>
      <c r="E423" s="1" t="s">
        <v>1358</v>
      </c>
      <c r="F423" s="16" t="s">
        <v>1364</v>
      </c>
      <c r="H423" s="4">
        <v>1</v>
      </c>
      <c r="K423" s="5"/>
    </row>
    <row r="424" spans="1:11" ht="21">
      <c r="A424" s="56">
        <v>6</v>
      </c>
      <c r="B424" s="55" t="str">
        <f>VLOOKUP(A424,テーブル!$A$2:$B$12,2)</f>
        <v>観光施設・宿泊施設</v>
      </c>
      <c r="C424" s="30">
        <v>4</v>
      </c>
      <c r="D424" s="25" t="str">
        <f>VLOOKUP(C424,テーブル!$D$2:$E$13,2)</f>
        <v>民間施設</v>
      </c>
      <c r="E424" s="1" t="s">
        <v>542</v>
      </c>
      <c r="F424" s="16" t="s">
        <v>7</v>
      </c>
      <c r="H424" s="4">
        <v>1</v>
      </c>
      <c r="K424" s="5"/>
    </row>
    <row r="425" spans="1:11" ht="21">
      <c r="A425" s="56">
        <v>6</v>
      </c>
      <c r="B425" s="55" t="str">
        <f>VLOOKUP(A425,テーブル!$A$2:$B$12,2)</f>
        <v>観光施設・宿泊施設</v>
      </c>
      <c r="C425" s="30">
        <v>4</v>
      </c>
      <c r="D425" s="25" t="str">
        <f>VLOOKUP(C425,テーブル!$D$2:$E$13,2)</f>
        <v>民間施設</v>
      </c>
      <c r="E425" s="1" t="s">
        <v>1172</v>
      </c>
      <c r="F425" s="16" t="s">
        <v>56</v>
      </c>
      <c r="H425" s="4">
        <v>1</v>
      </c>
      <c r="K425" s="5"/>
    </row>
    <row r="426" spans="1:11" ht="21">
      <c r="A426" s="56">
        <v>7</v>
      </c>
      <c r="B426" s="55" t="str">
        <f>VLOOKUP(A426,テーブル!$A$2:$B$12,2)</f>
        <v>スポーツ施設</v>
      </c>
      <c r="C426" s="55">
        <v>2</v>
      </c>
      <c r="D426" s="25" t="str">
        <f>VLOOKUP(C426,テーブル!$D$2:$E$13,2)</f>
        <v>市町村
施設
</v>
      </c>
      <c r="E426" s="25" t="s">
        <v>199</v>
      </c>
      <c r="F426" s="26" t="s">
        <v>200</v>
      </c>
      <c r="H426" s="4">
        <v>1</v>
      </c>
      <c r="K426" s="5"/>
    </row>
    <row r="427" spans="1:11" ht="21">
      <c r="A427" s="56">
        <v>8</v>
      </c>
      <c r="B427" s="55" t="str">
        <f>VLOOKUP(A427,テーブル!$A$2:$B$12,2)</f>
        <v>警察</v>
      </c>
      <c r="C427" s="55">
        <v>1</v>
      </c>
      <c r="D427" s="25" t="str">
        <f>VLOOKUP(C427,テーブル!$D$2:$E$13,2)</f>
        <v>県有施設
</v>
      </c>
      <c r="E427" s="1" t="s">
        <v>106</v>
      </c>
      <c r="F427" s="16" t="s">
        <v>107</v>
      </c>
      <c r="H427" s="4">
        <v>1</v>
      </c>
      <c r="K427" s="5"/>
    </row>
    <row r="428" spans="1:11" ht="21">
      <c r="A428" s="56">
        <v>9</v>
      </c>
      <c r="B428" s="55" t="str">
        <f>VLOOKUP(A428,テーブル!$A$2:$B$12,2)</f>
        <v>学校</v>
      </c>
      <c r="C428" s="55">
        <v>1</v>
      </c>
      <c r="D428" s="25" t="str">
        <f>VLOOKUP(C428,テーブル!$D$2:$E$13,2)</f>
        <v>県有施設
</v>
      </c>
      <c r="E428" s="1" t="s">
        <v>632</v>
      </c>
      <c r="F428" s="16" t="s">
        <v>633</v>
      </c>
      <c r="H428" s="4">
        <v>1</v>
      </c>
      <c r="K428" s="5"/>
    </row>
    <row r="429" spans="1:11" ht="21">
      <c r="A429" s="56">
        <v>9</v>
      </c>
      <c r="B429" s="55" t="str">
        <f>VLOOKUP(A429,テーブル!$A$2:$B$12,2)</f>
        <v>学校</v>
      </c>
      <c r="C429" s="55">
        <v>2</v>
      </c>
      <c r="D429" s="25" t="str">
        <f>VLOOKUP(C429,テーブル!$D$2:$E$13,2)</f>
        <v>市町村
施設
</v>
      </c>
      <c r="E429" s="25" t="s">
        <v>186</v>
      </c>
      <c r="F429" s="26" t="s">
        <v>187</v>
      </c>
      <c r="H429" s="4">
        <v>1</v>
      </c>
      <c r="K429" s="5"/>
    </row>
    <row r="430" spans="1:11" ht="21">
      <c r="A430" s="56">
        <v>9</v>
      </c>
      <c r="B430" s="55" t="str">
        <f>VLOOKUP(A430,テーブル!$A$2:$B$12,2)</f>
        <v>学校</v>
      </c>
      <c r="C430" s="55">
        <v>2</v>
      </c>
      <c r="D430" s="25" t="str">
        <f>VLOOKUP(C430,テーブル!$D$2:$E$13,2)</f>
        <v>市町村
施設
</v>
      </c>
      <c r="E430" s="25" t="s">
        <v>1265</v>
      </c>
      <c r="F430" s="26" t="s">
        <v>1009</v>
      </c>
      <c r="H430" s="4">
        <v>1</v>
      </c>
      <c r="K430" s="5"/>
    </row>
    <row r="431" spans="1:11" ht="21">
      <c r="A431" s="56">
        <v>9</v>
      </c>
      <c r="B431" s="55" t="str">
        <f>VLOOKUP(A431,テーブル!$A$2:$B$12,2)</f>
        <v>学校</v>
      </c>
      <c r="C431" s="55">
        <v>2</v>
      </c>
      <c r="D431" s="25" t="str">
        <f>VLOOKUP(C431,テーブル!$D$2:$E$13,2)</f>
        <v>市町村
施設
</v>
      </c>
      <c r="E431" s="25" t="s">
        <v>1266</v>
      </c>
      <c r="F431" s="26" t="s">
        <v>1010</v>
      </c>
      <c r="H431" s="4">
        <v>1</v>
      </c>
      <c r="K431" s="5"/>
    </row>
    <row r="432" spans="1:11" ht="21">
      <c r="A432" s="56">
        <v>9</v>
      </c>
      <c r="B432" s="55" t="str">
        <f>VLOOKUP(A432,テーブル!$A$2:$B$12,2)</f>
        <v>学校</v>
      </c>
      <c r="C432" s="55">
        <v>2</v>
      </c>
      <c r="D432" s="25" t="str">
        <f>VLOOKUP(C432,テーブル!$D$2:$E$13,2)</f>
        <v>市町村
施設
</v>
      </c>
      <c r="E432" s="25" t="s">
        <v>1267</v>
      </c>
      <c r="F432" s="26" t="s">
        <v>1011</v>
      </c>
      <c r="H432" s="4">
        <v>1</v>
      </c>
      <c r="K432" s="5"/>
    </row>
    <row r="433" spans="1:11" ht="21">
      <c r="A433" s="56">
        <v>10</v>
      </c>
      <c r="B433" s="55" t="str">
        <f>VLOOKUP(A433,テーブル!$A$2:$B$12,2)</f>
        <v>銀行・郵便局</v>
      </c>
      <c r="C433" s="30">
        <v>4</v>
      </c>
      <c r="D433" s="25" t="str">
        <f>VLOOKUP(C433,テーブル!$D$2:$E$13,2)</f>
        <v>民間施設</v>
      </c>
      <c r="E433" s="1" t="s">
        <v>647</v>
      </c>
      <c r="F433" s="16" t="s">
        <v>421</v>
      </c>
      <c r="H433" s="4">
        <v>1</v>
      </c>
      <c r="K433" s="5"/>
    </row>
    <row r="434" spans="1:11" ht="21">
      <c r="A434" s="56">
        <v>10</v>
      </c>
      <c r="B434" s="30" t="str">
        <f>VLOOKUP(A434,テーブル!$A$2:$B$12,2)</f>
        <v>銀行・郵便局</v>
      </c>
      <c r="C434" s="30">
        <v>4</v>
      </c>
      <c r="D434" s="1" t="str">
        <f>VLOOKUP(C434,テーブル!$D$2:$E$13,2)</f>
        <v>民間施設</v>
      </c>
      <c r="E434" s="1" t="s">
        <v>648</v>
      </c>
      <c r="F434" s="16" t="s">
        <v>422</v>
      </c>
      <c r="H434" s="4">
        <v>1</v>
      </c>
      <c r="K434" s="5"/>
    </row>
    <row r="435" spans="1:11" ht="21">
      <c r="A435" s="56">
        <v>10</v>
      </c>
      <c r="B435" s="30" t="str">
        <f>VLOOKUP(A435,テーブル!$A$2:$B$12,2)</f>
        <v>銀行・郵便局</v>
      </c>
      <c r="C435" s="30">
        <v>4</v>
      </c>
      <c r="D435" s="1" t="str">
        <f>VLOOKUP(C435,テーブル!$D$2:$E$13,2)</f>
        <v>民間施設</v>
      </c>
      <c r="E435" s="1" t="s">
        <v>1095</v>
      </c>
      <c r="F435" s="16" t="s">
        <v>1096</v>
      </c>
      <c r="H435" s="4">
        <v>1</v>
      </c>
      <c r="K435" s="5"/>
    </row>
    <row r="436" spans="1:11" ht="21">
      <c r="A436" s="56">
        <v>10</v>
      </c>
      <c r="B436" s="30" t="str">
        <f>VLOOKUP(A436,テーブル!$A$2:$B$12,2)</f>
        <v>銀行・郵便局</v>
      </c>
      <c r="C436" s="30">
        <v>4</v>
      </c>
      <c r="D436" s="1" t="str">
        <f>VLOOKUP(C436,テーブル!$D$2:$E$13,2)</f>
        <v>民間施設</v>
      </c>
      <c r="E436" s="1" t="s">
        <v>1154</v>
      </c>
      <c r="F436" s="16" t="s">
        <v>1149</v>
      </c>
      <c r="H436" s="4">
        <v>1</v>
      </c>
      <c r="K436" s="5"/>
    </row>
    <row r="437" spans="1:11" ht="21">
      <c r="A437" s="56">
        <v>11</v>
      </c>
      <c r="B437" s="30" t="str">
        <f>VLOOKUP(A437,テーブル!$A$2:$B$12,2)</f>
        <v>そのほか</v>
      </c>
      <c r="C437" s="30">
        <v>1</v>
      </c>
      <c r="D437" s="1" t="str">
        <f>VLOOKUP(C437,テーブル!$D$2:$E$13,2)</f>
        <v>県有施設
</v>
      </c>
      <c r="E437" s="1" t="s">
        <v>618</v>
      </c>
      <c r="F437" s="16" t="s">
        <v>619</v>
      </c>
      <c r="H437" s="4">
        <v>1</v>
      </c>
      <c r="K437" s="5"/>
    </row>
    <row r="438" spans="1:11" ht="21">
      <c r="A438" s="56">
        <v>11</v>
      </c>
      <c r="B438" s="30" t="str">
        <f>VLOOKUP(A438,テーブル!$A$2:$B$12,2)</f>
        <v>そのほか</v>
      </c>
      <c r="C438" s="30">
        <v>1</v>
      </c>
      <c r="D438" s="1" t="str">
        <f>VLOOKUP(C438,テーブル!$D$2:$E$13,2)</f>
        <v>県有施設
</v>
      </c>
      <c r="E438" s="1" t="s">
        <v>620</v>
      </c>
      <c r="F438" s="16" t="s">
        <v>621</v>
      </c>
      <c r="H438" s="4">
        <v>1</v>
      </c>
      <c r="K438" s="5"/>
    </row>
    <row r="439" spans="1:11" ht="21">
      <c r="A439" s="56">
        <v>11</v>
      </c>
      <c r="B439" s="30" t="str">
        <f>VLOOKUP(A439,テーブル!$A$2:$B$12,2)</f>
        <v>そのほか</v>
      </c>
      <c r="C439" s="30">
        <v>1</v>
      </c>
      <c r="D439" s="1" t="str">
        <f>VLOOKUP(C439,テーブル!$D$2:$E$13,2)</f>
        <v>県有施設
</v>
      </c>
      <c r="E439" s="1" t="s">
        <v>624</v>
      </c>
      <c r="F439" s="16" t="s">
        <v>625</v>
      </c>
      <c r="H439" s="4">
        <v>1</v>
      </c>
      <c r="K439" s="5"/>
    </row>
    <row r="440" spans="1:11" ht="21">
      <c r="A440" s="56">
        <v>11</v>
      </c>
      <c r="B440" s="30" t="str">
        <f>VLOOKUP(A440,テーブル!$A$2:$B$12,2)</f>
        <v>そのほか</v>
      </c>
      <c r="C440" s="30">
        <v>1</v>
      </c>
      <c r="D440" s="1" t="str">
        <f>VLOOKUP(C440,テーブル!$D$2:$E$13,2)</f>
        <v>県有施設
</v>
      </c>
      <c r="E440" s="1" t="s">
        <v>630</v>
      </c>
      <c r="F440" s="16" t="s">
        <v>631</v>
      </c>
      <c r="H440" s="4">
        <v>1</v>
      </c>
      <c r="K440" s="5"/>
    </row>
    <row r="441" spans="1:11" ht="21">
      <c r="A441" s="56">
        <v>11</v>
      </c>
      <c r="B441" s="30" t="str">
        <f>VLOOKUP(A441,テーブル!$A$2:$B$12,2)</f>
        <v>そのほか</v>
      </c>
      <c r="C441" s="30">
        <v>1</v>
      </c>
      <c r="D441" s="1" t="str">
        <f>VLOOKUP(C441,テーブル!$D$2:$E$13,2)</f>
        <v>県有施設
</v>
      </c>
      <c r="E441" s="1" t="s">
        <v>1135</v>
      </c>
      <c r="F441" s="16" t="s">
        <v>1136</v>
      </c>
      <c r="H441" s="4">
        <v>1</v>
      </c>
      <c r="K441" s="5"/>
    </row>
    <row r="442" spans="1:11" ht="21">
      <c r="A442" s="56">
        <v>11</v>
      </c>
      <c r="B442" s="30" t="str">
        <f>VLOOKUP(A442,テーブル!$A$2:$B$12,2)</f>
        <v>そのほか</v>
      </c>
      <c r="C442" s="30">
        <v>1</v>
      </c>
      <c r="D442" s="1" t="str">
        <f>VLOOKUP(C442,テーブル!$D$2:$E$13,2)</f>
        <v>県有施設
</v>
      </c>
      <c r="E442" s="1" t="s">
        <v>1139</v>
      </c>
      <c r="F442" s="16" t="s">
        <v>1140</v>
      </c>
      <c r="H442" s="4">
        <v>1</v>
      </c>
      <c r="K442" s="5"/>
    </row>
    <row r="443" spans="1:11" ht="21">
      <c r="A443" s="56">
        <v>11</v>
      </c>
      <c r="B443" s="30" t="str">
        <f>VLOOKUP(A443,テーブル!$A$2:$B$12,2)</f>
        <v>そのほか</v>
      </c>
      <c r="C443" s="30">
        <v>2</v>
      </c>
      <c r="D443" s="1" t="str">
        <f>VLOOKUP(C443,テーブル!$D$2:$E$13,2)</f>
        <v>市町村
施設
</v>
      </c>
      <c r="E443" s="1" t="s">
        <v>173</v>
      </c>
      <c r="F443" s="16" t="s">
        <v>174</v>
      </c>
      <c r="H443" s="4">
        <v>1</v>
      </c>
      <c r="K443" s="5"/>
    </row>
    <row r="444" spans="1:11" ht="21">
      <c r="A444" s="56">
        <v>11</v>
      </c>
      <c r="B444" s="30" t="str">
        <f>VLOOKUP(A444,テーブル!$A$2:$B$12,2)</f>
        <v>そのほか</v>
      </c>
      <c r="C444" s="30">
        <v>2</v>
      </c>
      <c r="D444" s="1" t="str">
        <f>VLOOKUP(C444,テーブル!$D$2:$E$13,2)</f>
        <v>市町村
施設
</v>
      </c>
      <c r="E444" s="1" t="s">
        <v>188</v>
      </c>
      <c r="F444" s="16" t="s">
        <v>189</v>
      </c>
      <c r="H444" s="4">
        <v>1</v>
      </c>
      <c r="K444" s="5"/>
    </row>
    <row r="445" spans="1:11" ht="21">
      <c r="A445" s="56">
        <v>11</v>
      </c>
      <c r="B445" s="30" t="str">
        <f>VLOOKUP(A445,テーブル!$A$2:$B$12,2)</f>
        <v>そのほか</v>
      </c>
      <c r="C445" s="30">
        <v>2</v>
      </c>
      <c r="D445" s="1" t="str">
        <f>VLOOKUP(C445,テーブル!$D$2:$E$13,2)</f>
        <v>市町村
施設
</v>
      </c>
      <c r="E445" s="1" t="s">
        <v>195</v>
      </c>
      <c r="F445" s="16" t="s">
        <v>196</v>
      </c>
      <c r="H445" s="4">
        <v>1</v>
      </c>
      <c r="K445" s="5"/>
    </row>
    <row r="446" spans="1:11" ht="21">
      <c r="A446" s="56">
        <v>11</v>
      </c>
      <c r="B446" s="30" t="str">
        <f>VLOOKUP(A446,テーブル!$A$2:$B$12,2)</f>
        <v>そのほか</v>
      </c>
      <c r="C446" s="30">
        <v>2</v>
      </c>
      <c r="D446" s="1" t="str">
        <f>VLOOKUP(C446,テーブル!$D$2:$E$13,2)</f>
        <v>市町村
施設
</v>
      </c>
      <c r="E446" s="1" t="s">
        <v>334</v>
      </c>
      <c r="F446" s="16" t="s">
        <v>1012</v>
      </c>
      <c r="H446" s="4">
        <v>1</v>
      </c>
      <c r="K446" s="5"/>
    </row>
    <row r="447" spans="1:11" ht="21">
      <c r="A447" s="56">
        <v>11</v>
      </c>
      <c r="B447" s="30" t="str">
        <f>VLOOKUP(A447,テーブル!$A$2:$B$12,2)</f>
        <v>そのほか</v>
      </c>
      <c r="C447" s="30">
        <v>2</v>
      </c>
      <c r="D447" s="1" t="str">
        <f>VLOOKUP(C447,テーブル!$D$2:$E$13,2)</f>
        <v>市町村
施設
</v>
      </c>
      <c r="E447" s="1" t="s">
        <v>338</v>
      </c>
      <c r="F447" s="16" t="s">
        <v>1013</v>
      </c>
      <c r="H447" s="4">
        <v>1</v>
      </c>
      <c r="K447" s="5"/>
    </row>
    <row r="448" spans="1:11" ht="21">
      <c r="A448" s="56">
        <v>11</v>
      </c>
      <c r="B448" s="55" t="str">
        <f>VLOOKUP(A448,テーブル!$A$2:$B$12,2)</f>
        <v>そのほか</v>
      </c>
      <c r="C448" s="55">
        <v>2</v>
      </c>
      <c r="D448" s="25" t="str">
        <f>VLOOKUP(C448,テーブル!$D$2:$E$13,2)</f>
        <v>市町村
施設
</v>
      </c>
      <c r="E448" s="1" t="s">
        <v>342</v>
      </c>
      <c r="F448" s="26" t="s">
        <v>1014</v>
      </c>
      <c r="H448" s="4">
        <v>1</v>
      </c>
      <c r="K448" s="5"/>
    </row>
    <row r="449" spans="1:11" ht="21">
      <c r="A449" s="56">
        <v>11</v>
      </c>
      <c r="B449" s="55" t="str">
        <f>VLOOKUP(A449,テーブル!$A$2:$B$12,2)</f>
        <v>そのほか</v>
      </c>
      <c r="C449" s="55">
        <v>2</v>
      </c>
      <c r="D449" s="25" t="str">
        <f>VLOOKUP(C449,テーブル!$D$2:$E$13,2)</f>
        <v>市町村
施設
</v>
      </c>
      <c r="E449" s="1" t="s">
        <v>343</v>
      </c>
      <c r="F449" s="26" t="s">
        <v>1015</v>
      </c>
      <c r="H449" s="4">
        <v>1</v>
      </c>
      <c r="K449" s="5"/>
    </row>
    <row r="450" spans="1:11" ht="21">
      <c r="A450" s="56">
        <v>11</v>
      </c>
      <c r="B450" s="55" t="str">
        <f>VLOOKUP(A450,テーブル!$A$2:$B$12,2)</f>
        <v>そのほか</v>
      </c>
      <c r="C450" s="55">
        <v>2</v>
      </c>
      <c r="D450" s="25" t="str">
        <f>VLOOKUP(C450,テーブル!$D$2:$E$13,2)</f>
        <v>市町村
施設
</v>
      </c>
      <c r="E450" s="1" t="s">
        <v>344</v>
      </c>
      <c r="F450" s="26" t="s">
        <v>1016</v>
      </c>
      <c r="H450" s="4">
        <v>1</v>
      </c>
      <c r="K450" s="5"/>
    </row>
    <row r="451" spans="1:11" ht="21">
      <c r="A451" s="56">
        <v>11</v>
      </c>
      <c r="B451" s="55" t="str">
        <f>VLOOKUP(A451,テーブル!$A$2:$B$12,2)</f>
        <v>そのほか</v>
      </c>
      <c r="C451" s="55">
        <v>2</v>
      </c>
      <c r="D451" s="25" t="str">
        <f>VLOOKUP(C451,テーブル!$D$2:$E$13,2)</f>
        <v>市町村
施設
</v>
      </c>
      <c r="E451" s="1" t="s">
        <v>345</v>
      </c>
      <c r="F451" s="26" t="s">
        <v>1017</v>
      </c>
      <c r="H451" s="4">
        <v>1</v>
      </c>
      <c r="K451" s="5"/>
    </row>
    <row r="452" spans="1:11" ht="21">
      <c r="A452" s="56">
        <v>11</v>
      </c>
      <c r="B452" s="55" t="str">
        <f>VLOOKUP(A452,テーブル!$A$2:$B$12,2)</f>
        <v>そのほか</v>
      </c>
      <c r="C452" s="55">
        <v>2</v>
      </c>
      <c r="D452" s="25" t="str">
        <f>VLOOKUP(C452,テーブル!$D$2:$E$13,2)</f>
        <v>市町村
施設
</v>
      </c>
      <c r="E452" s="1" t="s">
        <v>524</v>
      </c>
      <c r="F452" s="26" t="s">
        <v>1018</v>
      </c>
      <c r="H452" s="4">
        <v>1</v>
      </c>
      <c r="K452" s="5"/>
    </row>
    <row r="453" spans="1:11" ht="21">
      <c r="A453" s="56">
        <v>11</v>
      </c>
      <c r="B453" s="55" t="str">
        <f>VLOOKUP(A453,テーブル!$A$2:$B$12,2)</f>
        <v>そのほか</v>
      </c>
      <c r="C453" s="55">
        <v>2</v>
      </c>
      <c r="D453" s="25" t="str">
        <f>VLOOKUP(C453,テーブル!$D$2:$E$13,2)</f>
        <v>市町村
施設
</v>
      </c>
      <c r="E453" s="1" t="s">
        <v>898</v>
      </c>
      <c r="F453" s="26" t="s">
        <v>1019</v>
      </c>
      <c r="H453" s="4">
        <v>1</v>
      </c>
      <c r="K453" s="5"/>
    </row>
    <row r="454" spans="1:11" ht="21">
      <c r="A454" s="56">
        <v>11</v>
      </c>
      <c r="B454" s="55" t="str">
        <f>VLOOKUP(A454,テーブル!$A$2:$B$12,2)</f>
        <v>そのほか</v>
      </c>
      <c r="C454" s="55">
        <v>2</v>
      </c>
      <c r="D454" s="25" t="str">
        <f>VLOOKUP(C454,テーブル!$D$2:$E$13,2)</f>
        <v>市町村
施設
</v>
      </c>
      <c r="E454" s="1" t="s">
        <v>946</v>
      </c>
      <c r="F454" s="26" t="s">
        <v>1020</v>
      </c>
      <c r="H454" s="4">
        <v>1</v>
      </c>
      <c r="K454" s="5"/>
    </row>
    <row r="455" spans="1:11" ht="21">
      <c r="A455" s="56">
        <v>11</v>
      </c>
      <c r="B455" s="55" t="str">
        <f>VLOOKUP(A455,テーブル!$A$2:$B$12,2)</f>
        <v>そのほか</v>
      </c>
      <c r="C455" s="55">
        <v>2</v>
      </c>
      <c r="D455" s="25" t="str">
        <f>VLOOKUP(C455,テーブル!$D$2:$E$13,2)</f>
        <v>市町村
施設
</v>
      </c>
      <c r="E455" s="1" t="s">
        <v>947</v>
      </c>
      <c r="F455" s="26" t="s">
        <v>1021</v>
      </c>
      <c r="H455" s="4">
        <v>1</v>
      </c>
      <c r="K455" s="5"/>
    </row>
    <row r="456" spans="1:11" ht="21">
      <c r="A456" s="56">
        <v>11</v>
      </c>
      <c r="B456" s="55" t="str">
        <f>VLOOKUP(A456,テーブル!$A$2:$B$12,2)</f>
        <v>そのほか</v>
      </c>
      <c r="C456" s="55">
        <v>2</v>
      </c>
      <c r="D456" s="25" t="str">
        <f>VLOOKUP(C456,テーブル!$D$2:$E$13,2)</f>
        <v>市町村
施設
</v>
      </c>
      <c r="E456" s="1" t="s">
        <v>948</v>
      </c>
      <c r="F456" s="26" t="s">
        <v>1022</v>
      </c>
      <c r="H456" s="4">
        <v>1</v>
      </c>
      <c r="K456" s="5"/>
    </row>
    <row r="457" spans="1:11" ht="21.75" thickBot="1">
      <c r="A457" s="61">
        <v>11</v>
      </c>
      <c r="B457" s="62" t="str">
        <f>VLOOKUP(A457,テーブル!$A$2:$B$12,2)</f>
        <v>そのほか</v>
      </c>
      <c r="C457" s="62">
        <v>4</v>
      </c>
      <c r="D457" s="21" t="str">
        <f>VLOOKUP(C457,テーブル!$D$2:$E$13,2)</f>
        <v>民間施設</v>
      </c>
      <c r="E457" s="27" t="s">
        <v>1173</v>
      </c>
      <c r="F457" s="22" t="s">
        <v>1067</v>
      </c>
      <c r="H457" s="4">
        <v>1</v>
      </c>
      <c r="K457" s="5"/>
    </row>
    <row r="458" spans="1:11" ht="22.5" customHeight="1" thickBot="1" thickTop="1">
      <c r="A458" s="116" t="str">
        <f>"米子市("&amp;H458&amp;"施設)"</f>
        <v>米子市(160施設)</v>
      </c>
      <c r="B458" s="117"/>
      <c r="C458" s="117"/>
      <c r="D458" s="117"/>
      <c r="E458" s="117"/>
      <c r="F458" s="118"/>
      <c r="H458" s="4">
        <f>SUM(H459:H619)</f>
        <v>160</v>
      </c>
      <c r="K458" s="5"/>
    </row>
    <row r="459" spans="1:11" ht="21.75" thickTop="1">
      <c r="A459" s="67">
        <v>1</v>
      </c>
      <c r="B459" s="65" t="str">
        <f>VLOOKUP(A459,テーブル!$A$2:$B$12,2)</f>
        <v>医療機関</v>
      </c>
      <c r="C459" s="66">
        <v>1</v>
      </c>
      <c r="D459" s="23" t="str">
        <f>VLOOKUP(C459,テーブル!$D$2:$E$13,2)</f>
        <v>県有施設
</v>
      </c>
      <c r="E459" s="14" t="s">
        <v>88</v>
      </c>
      <c r="F459" s="17" t="s">
        <v>1324</v>
      </c>
      <c r="H459" s="4">
        <v>1</v>
      </c>
      <c r="K459" s="5"/>
    </row>
    <row r="460" spans="1:11" ht="21">
      <c r="A460" s="80">
        <v>1</v>
      </c>
      <c r="B460" s="81" t="str">
        <f>VLOOKUP(A460,テーブル!$A$2:$B$12,2)</f>
        <v>医療機関</v>
      </c>
      <c r="C460" s="81">
        <v>1</v>
      </c>
      <c r="D460" s="82" t="str">
        <f>VLOOKUP(C460,テーブル!$D$2:$E$13,2)</f>
        <v>県有施設
</v>
      </c>
      <c r="E460" s="82" t="s">
        <v>28</v>
      </c>
      <c r="F460" s="83" t="s">
        <v>1324</v>
      </c>
      <c r="K460" s="5"/>
    </row>
    <row r="461" spans="1:11" ht="21">
      <c r="A461" s="56">
        <v>1</v>
      </c>
      <c r="B461" s="30" t="str">
        <f>VLOOKUP(A461,テーブル!$A$2:$B$12,2)</f>
        <v>医療機関</v>
      </c>
      <c r="C461" s="30">
        <v>4</v>
      </c>
      <c r="D461" s="1" t="str">
        <f>VLOOKUP(C461,テーブル!$D$2:$E$13,2)</f>
        <v>民間施設</v>
      </c>
      <c r="E461" s="1" t="s">
        <v>1177</v>
      </c>
      <c r="F461" s="16" t="s">
        <v>477</v>
      </c>
      <c r="H461" s="4">
        <v>1</v>
      </c>
      <c r="K461" s="5"/>
    </row>
    <row r="462" spans="1:11" ht="21">
      <c r="A462" s="56">
        <v>1</v>
      </c>
      <c r="B462" s="30" t="str">
        <f>VLOOKUP(A462,テーブル!$A$2:$B$12,2)</f>
        <v>医療機関</v>
      </c>
      <c r="C462" s="30">
        <v>4</v>
      </c>
      <c r="D462" s="1" t="str">
        <f>VLOOKUP(C462,テーブル!$D$2:$E$13,2)</f>
        <v>民間施設</v>
      </c>
      <c r="E462" s="1" t="s">
        <v>478</v>
      </c>
      <c r="F462" s="16" t="s">
        <v>479</v>
      </c>
      <c r="H462" s="4">
        <v>1</v>
      </c>
      <c r="K462" s="5"/>
    </row>
    <row r="463" spans="1:11" ht="21">
      <c r="A463" s="56">
        <v>1</v>
      </c>
      <c r="B463" s="30" t="str">
        <f>VLOOKUP(A463,テーブル!$A$2:$B$12,2)</f>
        <v>医療機関</v>
      </c>
      <c r="C463" s="30">
        <v>4</v>
      </c>
      <c r="D463" s="1" t="str">
        <f>VLOOKUP(C463,テーブル!$D$2:$E$13,2)</f>
        <v>民間施設</v>
      </c>
      <c r="E463" s="1" t="s">
        <v>1132</v>
      </c>
      <c r="F463" s="16" t="s">
        <v>480</v>
      </c>
      <c r="H463" s="4">
        <v>1</v>
      </c>
      <c r="K463" s="5"/>
    </row>
    <row r="464" spans="1:11" ht="21">
      <c r="A464" s="56">
        <v>1</v>
      </c>
      <c r="B464" s="30" t="str">
        <f>VLOOKUP(A464,テーブル!$A$2:$B$12,2)</f>
        <v>医療機関</v>
      </c>
      <c r="C464" s="30">
        <v>4</v>
      </c>
      <c r="D464" s="1" t="str">
        <f>VLOOKUP(C464,テーブル!$D$2:$E$13,2)</f>
        <v>民間施設</v>
      </c>
      <c r="E464" s="1" t="s">
        <v>481</v>
      </c>
      <c r="F464" s="16" t="s">
        <v>482</v>
      </c>
      <c r="H464" s="4">
        <v>1</v>
      </c>
      <c r="K464" s="5"/>
    </row>
    <row r="465" spans="1:11" ht="21">
      <c r="A465" s="56">
        <v>1</v>
      </c>
      <c r="B465" s="30" t="str">
        <f>VLOOKUP(A465,テーブル!$A$2:$B$12,2)</f>
        <v>医療機関</v>
      </c>
      <c r="C465" s="30">
        <v>4</v>
      </c>
      <c r="D465" s="1" t="str">
        <f>VLOOKUP(C465,テーブル!$D$2:$E$13,2)</f>
        <v>民間施設</v>
      </c>
      <c r="E465" s="1" t="s">
        <v>483</v>
      </c>
      <c r="F465" s="16" t="s">
        <v>484</v>
      </c>
      <c r="H465" s="4">
        <v>1</v>
      </c>
      <c r="K465" s="5"/>
    </row>
    <row r="466" spans="1:11" ht="21">
      <c r="A466" s="56">
        <v>1</v>
      </c>
      <c r="B466" s="30" t="str">
        <f>VLOOKUP(A466,テーブル!$A$2:$B$12,2)</f>
        <v>医療機関</v>
      </c>
      <c r="C466" s="30">
        <v>4</v>
      </c>
      <c r="D466" s="1" t="str">
        <f>VLOOKUP(C466,テーブル!$D$2:$E$13,2)</f>
        <v>民間施設</v>
      </c>
      <c r="E466" s="1" t="s">
        <v>485</v>
      </c>
      <c r="F466" s="16" t="s">
        <v>486</v>
      </c>
      <c r="H466" s="4">
        <v>1</v>
      </c>
      <c r="K466" s="5"/>
    </row>
    <row r="467" spans="1:11" ht="21">
      <c r="A467" s="56">
        <v>1</v>
      </c>
      <c r="B467" s="30" t="str">
        <f>VLOOKUP(A467,テーブル!$A$2:$B$12,2)</f>
        <v>医療機関</v>
      </c>
      <c r="C467" s="30">
        <v>3</v>
      </c>
      <c r="D467" s="1" t="str">
        <f>VLOOKUP(C467,テーブル!$D$2:$E$13,2)</f>
        <v>国有施設
</v>
      </c>
      <c r="E467" s="1" t="s">
        <v>487</v>
      </c>
      <c r="F467" s="16" t="s">
        <v>488</v>
      </c>
      <c r="H467" s="4">
        <v>1</v>
      </c>
      <c r="K467" s="5"/>
    </row>
    <row r="468" spans="1:11" ht="21">
      <c r="A468" s="56">
        <v>1</v>
      </c>
      <c r="B468" s="30" t="str">
        <f>VLOOKUP(A468,テーブル!$A$2:$B$12,2)</f>
        <v>医療機関</v>
      </c>
      <c r="C468" s="30">
        <v>4</v>
      </c>
      <c r="D468" s="1" t="str">
        <f>VLOOKUP(C468,テーブル!$D$2:$E$13,2)</f>
        <v>民間施設</v>
      </c>
      <c r="E468" s="1" t="s">
        <v>1178</v>
      </c>
      <c r="F468" s="16" t="s">
        <v>292</v>
      </c>
      <c r="H468" s="4">
        <v>1</v>
      </c>
      <c r="K468" s="5"/>
    </row>
    <row r="469" spans="1:11" ht="21">
      <c r="A469" s="56">
        <v>1</v>
      </c>
      <c r="B469" s="30" t="str">
        <f>VLOOKUP(A469,テーブル!$A$2:$B$12,2)</f>
        <v>医療機関</v>
      </c>
      <c r="C469" s="30">
        <v>4</v>
      </c>
      <c r="D469" s="1" t="str">
        <f>VLOOKUP(C469,テーブル!$D$2:$E$13,2)</f>
        <v>民間施設</v>
      </c>
      <c r="E469" s="1" t="s">
        <v>1179</v>
      </c>
      <c r="F469" s="16" t="s">
        <v>36</v>
      </c>
      <c r="H469" s="4">
        <v>1</v>
      </c>
      <c r="K469" s="5"/>
    </row>
    <row r="470" spans="1:11" ht="21">
      <c r="A470" s="56">
        <v>1</v>
      </c>
      <c r="B470" s="30" t="str">
        <f>VLOOKUP(A470,テーブル!$A$2:$B$12,2)</f>
        <v>医療機関</v>
      </c>
      <c r="C470" s="30">
        <v>4</v>
      </c>
      <c r="D470" s="1" t="str">
        <f>VLOOKUP(C470,テーブル!$D$2:$E$13,2)</f>
        <v>民間施設</v>
      </c>
      <c r="E470" s="1" t="s">
        <v>293</v>
      </c>
      <c r="F470" s="16" t="s">
        <v>423</v>
      </c>
      <c r="H470" s="4">
        <v>1</v>
      </c>
      <c r="K470" s="5"/>
    </row>
    <row r="471" spans="1:11" ht="21">
      <c r="A471" s="56">
        <v>1</v>
      </c>
      <c r="B471" s="30" t="str">
        <f>VLOOKUP(A471,テーブル!$A$2:$B$12,2)</f>
        <v>医療機関</v>
      </c>
      <c r="C471" s="30">
        <v>4</v>
      </c>
      <c r="D471" s="1" t="str">
        <f>VLOOKUP(C471,テーブル!$D$2:$E$13,2)</f>
        <v>民間施設</v>
      </c>
      <c r="E471" s="1" t="s">
        <v>247</v>
      </c>
      <c r="F471" s="16" t="s">
        <v>424</v>
      </c>
      <c r="H471" s="4">
        <v>1</v>
      </c>
      <c r="K471" s="5"/>
    </row>
    <row r="472" spans="1:11" ht="21">
      <c r="A472" s="56">
        <v>1</v>
      </c>
      <c r="B472" s="30" t="str">
        <f>VLOOKUP(A472,テーブル!$A$2:$B$12,2)</f>
        <v>医療機関</v>
      </c>
      <c r="C472" s="30">
        <v>4</v>
      </c>
      <c r="D472" s="1" t="str">
        <f>VLOOKUP(C472,テーブル!$D$2:$E$13,2)</f>
        <v>民間施設</v>
      </c>
      <c r="E472" s="1" t="s">
        <v>738</v>
      </c>
      <c r="F472" s="16" t="s">
        <v>58</v>
      </c>
      <c r="H472" s="4">
        <v>1</v>
      </c>
      <c r="K472" s="5"/>
    </row>
    <row r="473" spans="1:11" ht="21">
      <c r="A473" s="56">
        <v>1</v>
      </c>
      <c r="B473" s="30" t="str">
        <f>VLOOKUP(A473,テーブル!$A$2:$B$12,2)</f>
        <v>医療機関</v>
      </c>
      <c r="C473" s="30">
        <v>4</v>
      </c>
      <c r="D473" s="1" t="str">
        <f>VLOOKUP(C473,テーブル!$D$2:$E$13,2)</f>
        <v>民間施設</v>
      </c>
      <c r="E473" s="1" t="s">
        <v>899</v>
      </c>
      <c r="F473" s="16" t="s">
        <v>897</v>
      </c>
      <c r="H473" s="4">
        <v>1</v>
      </c>
      <c r="K473" s="5"/>
    </row>
    <row r="474" spans="1:8" s="5" customFormat="1" ht="21">
      <c r="A474" s="56">
        <v>1</v>
      </c>
      <c r="B474" s="30" t="str">
        <f>VLOOKUP(A474,テーブル!$A$2:$B$12,2)</f>
        <v>医療機関</v>
      </c>
      <c r="C474" s="30">
        <v>4</v>
      </c>
      <c r="D474" s="1" t="str">
        <f>VLOOKUP(C474,テーブル!$D$2:$E$13,2)</f>
        <v>民間施設</v>
      </c>
      <c r="E474" s="1" t="s">
        <v>934</v>
      </c>
      <c r="F474" s="16" t="s">
        <v>1322</v>
      </c>
      <c r="H474" s="5">
        <v>1</v>
      </c>
    </row>
    <row r="475" spans="1:8" s="5" customFormat="1" ht="21">
      <c r="A475" s="56">
        <v>1</v>
      </c>
      <c r="B475" s="30" t="str">
        <f>VLOOKUP(A475,テーブル!$A$2:$B$12,2)</f>
        <v>医療機関</v>
      </c>
      <c r="C475" s="30">
        <v>4</v>
      </c>
      <c r="D475" s="1" t="str">
        <f>VLOOKUP(C475,テーブル!$D$2:$E$13,2)</f>
        <v>民間施設</v>
      </c>
      <c r="E475" s="1" t="s">
        <v>1180</v>
      </c>
      <c r="F475" s="16" t="s">
        <v>1066</v>
      </c>
      <c r="H475" s="5">
        <v>1</v>
      </c>
    </row>
    <row r="476" spans="1:8" s="5" customFormat="1" ht="21">
      <c r="A476" s="56">
        <v>1</v>
      </c>
      <c r="B476" s="30" t="str">
        <f>VLOOKUP(A476,テーブル!$A$2:$B$12,2)</f>
        <v>医療機関</v>
      </c>
      <c r="C476" s="30">
        <v>4</v>
      </c>
      <c r="D476" s="1" t="str">
        <f>VLOOKUP(C476,テーブル!$D$2:$E$13,2)</f>
        <v>民間施設</v>
      </c>
      <c r="E476" s="1" t="s">
        <v>1069</v>
      </c>
      <c r="F476" s="16" t="s">
        <v>1070</v>
      </c>
      <c r="H476" s="5">
        <v>1</v>
      </c>
    </row>
    <row r="477" spans="1:8" s="5" customFormat="1" ht="21">
      <c r="A477" s="56">
        <v>1</v>
      </c>
      <c r="B477" s="30" t="str">
        <f>VLOOKUP(A477,テーブル!$A$2:$B$12,2)</f>
        <v>医療機関</v>
      </c>
      <c r="C477" s="30">
        <v>4</v>
      </c>
      <c r="D477" s="1" t="str">
        <f>VLOOKUP(C477,テーブル!$D$2:$E$13,2)</f>
        <v>民間施設</v>
      </c>
      <c r="E477" s="1" t="s">
        <v>1088</v>
      </c>
      <c r="F477" s="16" t="s">
        <v>1089</v>
      </c>
      <c r="H477" s="5">
        <v>1</v>
      </c>
    </row>
    <row r="478" spans="1:8" s="5" customFormat="1" ht="21">
      <c r="A478" s="56">
        <v>1</v>
      </c>
      <c r="B478" s="30" t="str">
        <f>VLOOKUP(A478,テーブル!$A$2:$B$12,2)</f>
        <v>医療機関</v>
      </c>
      <c r="C478" s="30">
        <v>4</v>
      </c>
      <c r="D478" s="1" t="str">
        <f>VLOOKUP(C478,テーブル!$D$2:$E$13,2)</f>
        <v>民間施設</v>
      </c>
      <c r="E478" s="1" t="s">
        <v>1097</v>
      </c>
      <c r="F478" s="16" t="s">
        <v>1098</v>
      </c>
      <c r="H478" s="5">
        <v>1</v>
      </c>
    </row>
    <row r="479" spans="1:8" s="5" customFormat="1" ht="21">
      <c r="A479" s="56">
        <v>1</v>
      </c>
      <c r="B479" s="30" t="str">
        <f>VLOOKUP(A479,テーブル!$A$2:$B$12,2)</f>
        <v>医療機関</v>
      </c>
      <c r="C479" s="30">
        <v>4</v>
      </c>
      <c r="D479" s="1" t="str">
        <f>VLOOKUP(C479,テーブル!$D$2:$E$13,2)</f>
        <v>民間施設</v>
      </c>
      <c r="E479" s="1" t="s">
        <v>1166</v>
      </c>
      <c r="F479" s="16" t="s">
        <v>1161</v>
      </c>
      <c r="H479" s="5">
        <v>1</v>
      </c>
    </row>
    <row r="480" spans="1:8" s="5" customFormat="1" ht="21">
      <c r="A480" s="56">
        <v>2</v>
      </c>
      <c r="B480" s="30" t="str">
        <f>VLOOKUP(A480,テーブル!$A$2:$B$12,2)</f>
        <v>福祉施設</v>
      </c>
      <c r="C480" s="30">
        <v>1</v>
      </c>
      <c r="D480" s="1" t="str">
        <f>VLOOKUP(C480,テーブル!$D$2:$E$13,2)</f>
        <v>県有施設
</v>
      </c>
      <c r="E480" s="1" t="s">
        <v>65</v>
      </c>
      <c r="F480" s="16" t="s">
        <v>425</v>
      </c>
      <c r="H480" s="4">
        <v>1</v>
      </c>
    </row>
    <row r="481" spans="1:8" s="5" customFormat="1" ht="21">
      <c r="A481" s="56">
        <v>2</v>
      </c>
      <c r="B481" s="30" t="str">
        <f>VLOOKUP(A481,テーブル!$A$2:$B$12,2)</f>
        <v>福祉施設</v>
      </c>
      <c r="C481" s="30">
        <v>1</v>
      </c>
      <c r="D481" s="1" t="str">
        <f>VLOOKUP(C481,テーブル!$D$2:$E$13,2)</f>
        <v>県有施設
</v>
      </c>
      <c r="E481" s="1" t="s">
        <v>87</v>
      </c>
      <c r="F481" s="16" t="s">
        <v>426</v>
      </c>
      <c r="H481" s="4">
        <v>1</v>
      </c>
    </row>
    <row r="482" spans="1:8" s="5" customFormat="1" ht="21">
      <c r="A482" s="56">
        <v>2</v>
      </c>
      <c r="B482" s="30" t="str">
        <f>VLOOKUP(A482,テーブル!$A$2:$B$12,2)</f>
        <v>福祉施設</v>
      </c>
      <c r="C482" s="30">
        <v>2</v>
      </c>
      <c r="D482" s="1" t="str">
        <f>VLOOKUP(C482,テーブル!$D$2:$E$13,2)</f>
        <v>市町村
施設
</v>
      </c>
      <c r="E482" s="1" t="s">
        <v>294</v>
      </c>
      <c r="F482" s="16" t="s">
        <v>295</v>
      </c>
      <c r="H482" s="4">
        <v>1</v>
      </c>
    </row>
    <row r="483" spans="1:8" s="5" customFormat="1" ht="21">
      <c r="A483" s="56">
        <v>2</v>
      </c>
      <c r="B483" s="30" t="str">
        <f>VLOOKUP(A483,テーブル!$A$2:$B$12,2)</f>
        <v>福祉施設</v>
      </c>
      <c r="C483" s="30">
        <v>2</v>
      </c>
      <c r="D483" s="1" t="str">
        <f>VLOOKUP(C483,テーブル!$D$2:$E$13,2)</f>
        <v>市町村
施設
</v>
      </c>
      <c r="E483" s="1" t="s">
        <v>206</v>
      </c>
      <c r="F483" s="16" t="s">
        <v>427</v>
      </c>
      <c r="H483" s="4">
        <v>1</v>
      </c>
    </row>
    <row r="484" spans="1:8" s="5" customFormat="1" ht="21">
      <c r="A484" s="56">
        <v>2</v>
      </c>
      <c r="B484" s="30" t="str">
        <f>VLOOKUP(A484,テーブル!$A$2:$B$12,2)</f>
        <v>福祉施設</v>
      </c>
      <c r="C484" s="30">
        <v>2</v>
      </c>
      <c r="D484" s="1" t="str">
        <f>VLOOKUP(C484,テーブル!$D$2:$E$13,2)</f>
        <v>市町村
施設
</v>
      </c>
      <c r="E484" s="1" t="s">
        <v>207</v>
      </c>
      <c r="F484" s="16" t="s">
        <v>208</v>
      </c>
      <c r="H484" s="4">
        <v>1</v>
      </c>
    </row>
    <row r="485" spans="1:11" ht="21">
      <c r="A485" s="56">
        <v>2</v>
      </c>
      <c r="B485" s="30" t="str">
        <f>VLOOKUP(A485,テーブル!$A$2:$B$12,2)</f>
        <v>福祉施設</v>
      </c>
      <c r="C485" s="30">
        <v>2</v>
      </c>
      <c r="D485" s="1" t="str">
        <f>VLOOKUP(C485,テーブル!$D$2:$E$13,2)</f>
        <v>市町村
施設
</v>
      </c>
      <c r="E485" s="1" t="s">
        <v>296</v>
      </c>
      <c r="F485" s="16" t="s">
        <v>428</v>
      </c>
      <c r="H485" s="4">
        <v>1</v>
      </c>
      <c r="K485" s="5"/>
    </row>
    <row r="486" spans="1:11" ht="21">
      <c r="A486" s="56">
        <v>2</v>
      </c>
      <c r="B486" s="30" t="str">
        <f>VLOOKUP(A486,テーブル!$A$2:$B$12,2)</f>
        <v>福祉施設</v>
      </c>
      <c r="C486" s="30">
        <v>4</v>
      </c>
      <c r="D486" s="1" t="str">
        <f>VLOOKUP(C486,テーブル!$D$2:$E$13,2)</f>
        <v>民間施設</v>
      </c>
      <c r="E486" s="1" t="s">
        <v>506</v>
      </c>
      <c r="F486" s="16" t="s">
        <v>507</v>
      </c>
      <c r="H486" s="4">
        <v>1</v>
      </c>
      <c r="K486" s="5"/>
    </row>
    <row r="487" spans="1:11" ht="21">
      <c r="A487" s="56">
        <v>2</v>
      </c>
      <c r="B487" s="30" t="str">
        <f>VLOOKUP(A487,テーブル!$A$2:$B$12,2)</f>
        <v>福祉施設</v>
      </c>
      <c r="C487" s="30">
        <v>4</v>
      </c>
      <c r="D487" s="1" t="str">
        <f>VLOOKUP(C487,テーブル!$D$2:$E$13,2)</f>
        <v>民間施設</v>
      </c>
      <c r="E487" s="1" t="s">
        <v>1314</v>
      </c>
      <c r="F487" s="16" t="s">
        <v>480</v>
      </c>
      <c r="H487" s="4">
        <v>1</v>
      </c>
      <c r="K487" s="5"/>
    </row>
    <row r="488" spans="1:11" ht="21">
      <c r="A488" s="56">
        <v>2</v>
      </c>
      <c r="B488" s="30" t="str">
        <f>VLOOKUP(A488,テーブル!$A$2:$B$12,2)</f>
        <v>福祉施設</v>
      </c>
      <c r="C488" s="30">
        <v>4</v>
      </c>
      <c r="D488" s="1" t="str">
        <f>VLOOKUP(C488,テーブル!$D$2:$E$13,2)</f>
        <v>民間施設</v>
      </c>
      <c r="E488" s="1" t="s">
        <v>1219</v>
      </c>
      <c r="F488" s="16" t="s">
        <v>52</v>
      </c>
      <c r="H488" s="4">
        <v>1</v>
      </c>
      <c r="K488" s="5"/>
    </row>
    <row r="489" spans="1:11" ht="21">
      <c r="A489" s="56">
        <v>2</v>
      </c>
      <c r="B489" s="30" t="str">
        <f>VLOOKUP(A489,テーブル!$A$2:$B$12,2)</f>
        <v>福祉施設</v>
      </c>
      <c r="C489" s="30">
        <v>4</v>
      </c>
      <c r="D489" s="1" t="str">
        <f>VLOOKUP(C489,テーブル!$D$2:$E$13,2)</f>
        <v>民間施設</v>
      </c>
      <c r="E489" s="1" t="s">
        <v>1220</v>
      </c>
      <c r="F489" s="16" t="s">
        <v>52</v>
      </c>
      <c r="H489" s="4">
        <v>1</v>
      </c>
      <c r="K489" s="5"/>
    </row>
    <row r="490" spans="1:11" ht="21">
      <c r="A490" s="56">
        <v>2</v>
      </c>
      <c r="B490" s="30" t="str">
        <f>VLOOKUP(A490,テーブル!$A$2:$B$12,2)</f>
        <v>福祉施設</v>
      </c>
      <c r="C490" s="30">
        <v>4</v>
      </c>
      <c r="D490" s="1" t="str">
        <f>VLOOKUP(C490,テーブル!$D$2:$E$13,2)</f>
        <v>民間施設</v>
      </c>
      <c r="E490" s="1" t="s">
        <v>1221</v>
      </c>
      <c r="F490" s="16" t="s">
        <v>53</v>
      </c>
      <c r="H490" s="4">
        <v>1</v>
      </c>
      <c r="K490" s="5"/>
    </row>
    <row r="491" spans="1:11" ht="21">
      <c r="A491" s="56">
        <v>2</v>
      </c>
      <c r="B491" s="30" t="str">
        <f>VLOOKUP(A491,テーブル!$A$2:$B$12,2)</f>
        <v>福祉施設</v>
      </c>
      <c r="C491" s="30">
        <v>4</v>
      </c>
      <c r="D491" s="1" t="str">
        <f>VLOOKUP(C491,テーブル!$D$2:$E$13,2)</f>
        <v>民間施設</v>
      </c>
      <c r="E491" s="1" t="s">
        <v>957</v>
      </c>
      <c r="F491" s="16" t="s">
        <v>956</v>
      </c>
      <c r="H491" s="4">
        <v>1</v>
      </c>
      <c r="K491" s="5"/>
    </row>
    <row r="492" spans="1:11" ht="21">
      <c r="A492" s="56">
        <v>2</v>
      </c>
      <c r="B492" s="30" t="str">
        <f>VLOOKUP(A492,テーブル!$A$2:$B$12,2)</f>
        <v>福祉施設</v>
      </c>
      <c r="C492" s="30">
        <v>4</v>
      </c>
      <c r="D492" s="1" t="str">
        <f>VLOOKUP(C492,テーブル!$D$2:$E$13,2)</f>
        <v>民間施設</v>
      </c>
      <c r="E492" s="1" t="s">
        <v>1313</v>
      </c>
      <c r="F492" s="16" t="s">
        <v>1058</v>
      </c>
      <c r="H492" s="4">
        <v>1</v>
      </c>
      <c r="K492" s="5"/>
    </row>
    <row r="493" spans="1:11" ht="21">
      <c r="A493" s="56">
        <v>2</v>
      </c>
      <c r="B493" s="30" t="str">
        <f>VLOOKUP(A493,テーブル!$A$2:$B$12,2)</f>
        <v>福祉施設</v>
      </c>
      <c r="C493" s="30">
        <v>4</v>
      </c>
      <c r="D493" s="1" t="str">
        <f>VLOOKUP(C493,テーブル!$D$2:$E$13,2)</f>
        <v>民間施設</v>
      </c>
      <c r="E493" s="1" t="s">
        <v>1075</v>
      </c>
      <c r="F493" s="16" t="s">
        <v>1076</v>
      </c>
      <c r="H493" s="4">
        <v>1</v>
      </c>
      <c r="K493" s="5"/>
    </row>
    <row r="494" spans="1:11" ht="21">
      <c r="A494" s="56">
        <v>2</v>
      </c>
      <c r="B494" s="30" t="str">
        <f>VLOOKUP(A494,テーブル!$A$2:$B$12,2)</f>
        <v>福祉施設</v>
      </c>
      <c r="C494" s="30">
        <v>4</v>
      </c>
      <c r="D494" s="1" t="str">
        <f>VLOOKUP(C494,テーブル!$D$2:$E$13,2)</f>
        <v>民間施設</v>
      </c>
      <c r="E494" s="1" t="s">
        <v>1146</v>
      </c>
      <c r="F494" s="16" t="s">
        <v>1145</v>
      </c>
      <c r="H494" s="4">
        <v>1</v>
      </c>
      <c r="K494" s="5"/>
    </row>
    <row r="495" spans="1:11" ht="21">
      <c r="A495" s="56">
        <v>2</v>
      </c>
      <c r="B495" s="30" t="str">
        <f>VLOOKUP(A495,テーブル!$A$2:$B$12,2)</f>
        <v>福祉施設</v>
      </c>
      <c r="C495" s="30">
        <v>4</v>
      </c>
      <c r="D495" s="1" t="str">
        <f>VLOOKUP(C495,テーブル!$D$2:$E$13,2)</f>
        <v>民間施設</v>
      </c>
      <c r="E495" s="1" t="s">
        <v>1165</v>
      </c>
      <c r="F495" s="16" t="s">
        <v>1160</v>
      </c>
      <c r="H495" s="4">
        <v>1</v>
      </c>
      <c r="K495" s="5"/>
    </row>
    <row r="496" spans="1:11" ht="21">
      <c r="A496" s="56">
        <v>2</v>
      </c>
      <c r="B496" s="30" t="str">
        <f>VLOOKUP(A496,テーブル!$A$2:$B$12,2)</f>
        <v>福祉施設</v>
      </c>
      <c r="C496" s="30">
        <v>4</v>
      </c>
      <c r="D496" s="1" t="str">
        <f>VLOOKUP(C496,テーブル!$D$2:$E$13,2)</f>
        <v>民間施設</v>
      </c>
      <c r="E496" s="1" t="s">
        <v>1309</v>
      </c>
      <c r="F496" s="16" t="s">
        <v>1310</v>
      </c>
      <c r="H496" s="4">
        <v>1</v>
      </c>
      <c r="K496" s="5"/>
    </row>
    <row r="497" spans="1:11" ht="21">
      <c r="A497" s="56">
        <v>3</v>
      </c>
      <c r="B497" s="30" t="str">
        <f>VLOOKUP(A497,テーブル!$A$2:$B$12,2)</f>
        <v>文化施設</v>
      </c>
      <c r="C497" s="30">
        <v>1</v>
      </c>
      <c r="D497" s="1" t="str">
        <f>VLOOKUP(C497,テーブル!$D$2:$E$13,2)</f>
        <v>県有施設
</v>
      </c>
      <c r="E497" s="1" t="s">
        <v>66</v>
      </c>
      <c r="F497" s="16" t="s">
        <v>429</v>
      </c>
      <c r="H497" s="4">
        <v>1</v>
      </c>
      <c r="K497" s="5"/>
    </row>
    <row r="498" spans="1:11" ht="21">
      <c r="A498" s="56">
        <v>3</v>
      </c>
      <c r="B498" s="30" t="str">
        <f>VLOOKUP(A498,テーブル!$A$2:$B$12,2)</f>
        <v>文化施設</v>
      </c>
      <c r="C498" s="30">
        <v>2</v>
      </c>
      <c r="D498" s="1" t="str">
        <f>VLOOKUP(C498,テーブル!$D$2:$E$13,2)</f>
        <v>市町村
施設
</v>
      </c>
      <c r="E498" s="1" t="s">
        <v>209</v>
      </c>
      <c r="F498" s="16" t="s">
        <v>210</v>
      </c>
      <c r="H498" s="4">
        <v>1</v>
      </c>
      <c r="K498" s="5"/>
    </row>
    <row r="499" spans="1:11" ht="21">
      <c r="A499" s="56">
        <v>3</v>
      </c>
      <c r="B499" s="30" t="str">
        <f>VLOOKUP(A499,テーブル!$A$2:$B$12,2)</f>
        <v>文化施設</v>
      </c>
      <c r="C499" s="30">
        <v>2</v>
      </c>
      <c r="D499" s="1" t="str">
        <f>VLOOKUP(C499,テーブル!$D$2:$E$13,2)</f>
        <v>市町村
施設
</v>
      </c>
      <c r="E499" s="1" t="s">
        <v>211</v>
      </c>
      <c r="F499" s="16" t="s">
        <v>212</v>
      </c>
      <c r="H499" s="4">
        <v>1</v>
      </c>
      <c r="K499" s="5"/>
    </row>
    <row r="500" spans="1:11" ht="21">
      <c r="A500" s="56">
        <v>4</v>
      </c>
      <c r="B500" s="30" t="str">
        <f>VLOOKUP(A500,テーブル!$A$2:$B$12,2)</f>
        <v>官公庁</v>
      </c>
      <c r="C500" s="30">
        <v>1</v>
      </c>
      <c r="D500" s="1" t="str">
        <f>VLOOKUP(C500,テーブル!$D$2:$E$13,2)</f>
        <v>県有施設
</v>
      </c>
      <c r="E500" s="1" t="s">
        <v>64</v>
      </c>
      <c r="F500" s="16" t="s">
        <v>430</v>
      </c>
      <c r="H500" s="4">
        <v>1</v>
      </c>
      <c r="K500" s="5"/>
    </row>
    <row r="501" spans="1:11" ht="21">
      <c r="A501" s="56">
        <v>4</v>
      </c>
      <c r="B501" s="30" t="str">
        <f>VLOOKUP(A501,テーブル!$A$2:$B$12,2)</f>
        <v>官公庁</v>
      </c>
      <c r="C501" s="30">
        <v>2</v>
      </c>
      <c r="D501" s="1" t="str">
        <f>VLOOKUP(C501,テーブル!$D$2:$E$13,2)</f>
        <v>市町村
施設
</v>
      </c>
      <c r="E501" s="1" t="s">
        <v>201</v>
      </c>
      <c r="F501" s="16" t="s">
        <v>431</v>
      </c>
      <c r="H501" s="4">
        <v>1</v>
      </c>
      <c r="K501" s="5"/>
    </row>
    <row r="502" spans="1:11" ht="21">
      <c r="A502" s="56">
        <v>4</v>
      </c>
      <c r="B502" s="30" t="str">
        <f>VLOOKUP(A502,テーブル!$A$2:$B$12,2)</f>
        <v>官公庁</v>
      </c>
      <c r="C502" s="30">
        <v>2</v>
      </c>
      <c r="D502" s="1" t="str">
        <f>VLOOKUP(C502,テーブル!$D$2:$E$13,2)</f>
        <v>市町村
施設
</v>
      </c>
      <c r="E502" s="1" t="s">
        <v>202</v>
      </c>
      <c r="F502" s="16" t="s">
        <v>432</v>
      </c>
      <c r="H502" s="4">
        <v>1</v>
      </c>
      <c r="K502" s="5"/>
    </row>
    <row r="503" spans="1:11" ht="21">
      <c r="A503" s="56">
        <v>4</v>
      </c>
      <c r="B503" s="30" t="str">
        <f>VLOOKUP(A503,テーブル!$A$2:$B$12,2)</f>
        <v>官公庁</v>
      </c>
      <c r="C503" s="30">
        <v>2</v>
      </c>
      <c r="D503" s="1" t="str">
        <f>VLOOKUP(C503,テーブル!$D$2:$E$13,2)</f>
        <v>市町村
施設
</v>
      </c>
      <c r="E503" s="1" t="s">
        <v>203</v>
      </c>
      <c r="F503" s="16" t="s">
        <v>433</v>
      </c>
      <c r="H503" s="4">
        <v>1</v>
      </c>
      <c r="K503" s="5"/>
    </row>
    <row r="504" spans="1:11" ht="21">
      <c r="A504" s="56">
        <v>4</v>
      </c>
      <c r="B504" s="30" t="str">
        <f>VLOOKUP(A504,テーブル!$A$2:$B$12,2)</f>
        <v>官公庁</v>
      </c>
      <c r="C504" s="30">
        <v>2</v>
      </c>
      <c r="D504" s="1" t="str">
        <f>VLOOKUP(C504,テーブル!$D$2:$E$13,2)</f>
        <v>市町村
施設
</v>
      </c>
      <c r="E504" s="1" t="s">
        <v>1240</v>
      </c>
      <c r="F504" s="16" t="s">
        <v>205</v>
      </c>
      <c r="H504" s="4">
        <v>1</v>
      </c>
      <c r="K504" s="5"/>
    </row>
    <row r="505" spans="1:11" ht="21">
      <c r="A505" s="56">
        <v>4</v>
      </c>
      <c r="B505" s="30" t="str">
        <f>VLOOKUP(A505,テーブル!$A$2:$B$12,2)</f>
        <v>官公庁</v>
      </c>
      <c r="C505" s="30">
        <v>3</v>
      </c>
      <c r="D505" s="1" t="str">
        <f>VLOOKUP(C505,テーブル!$D$2:$E$13,2)</f>
        <v>国有施設
</v>
      </c>
      <c r="E505" s="1" t="s">
        <v>740</v>
      </c>
      <c r="F505" s="16" t="s">
        <v>735</v>
      </c>
      <c r="H505" s="4">
        <v>1</v>
      </c>
      <c r="K505" s="5"/>
    </row>
    <row r="506" spans="1:11" ht="21">
      <c r="A506" s="56">
        <v>5</v>
      </c>
      <c r="B506" s="30" t="str">
        <f>VLOOKUP(A506,テーブル!$A$2:$B$12,2)</f>
        <v>物品販売・飲食店</v>
      </c>
      <c r="C506" s="30">
        <v>4</v>
      </c>
      <c r="D506" s="1" t="str">
        <f>VLOOKUP(C506,テーブル!$D$2:$E$13,2)</f>
        <v>民間施設</v>
      </c>
      <c r="E506" s="1" t="s">
        <v>297</v>
      </c>
      <c r="F506" s="16" t="s">
        <v>526</v>
      </c>
      <c r="H506" s="4">
        <v>1</v>
      </c>
      <c r="K506" s="5"/>
    </row>
    <row r="507" spans="1:11" ht="21">
      <c r="A507" s="56">
        <v>5</v>
      </c>
      <c r="B507" s="30" t="str">
        <f>VLOOKUP(A507,テーブル!$A$2:$B$12,2)</f>
        <v>物品販売・飲食店</v>
      </c>
      <c r="C507" s="30">
        <v>4</v>
      </c>
      <c r="D507" s="1" t="str">
        <f>VLOOKUP(C507,テーブル!$D$2:$E$13,2)</f>
        <v>民間施設</v>
      </c>
      <c r="E507" s="1" t="s">
        <v>298</v>
      </c>
      <c r="F507" s="16" t="s">
        <v>527</v>
      </c>
      <c r="H507" s="4">
        <v>1</v>
      </c>
      <c r="K507" s="5"/>
    </row>
    <row r="508" spans="1:11" ht="21">
      <c r="A508" s="56">
        <v>5</v>
      </c>
      <c r="B508" s="30" t="str">
        <f>VLOOKUP(A508,テーブル!$A$2:$B$12,2)</f>
        <v>物品販売・飲食店</v>
      </c>
      <c r="C508" s="30">
        <v>4</v>
      </c>
      <c r="D508" s="1" t="str">
        <f>VLOOKUP(C508,テーブル!$D$2:$E$13,2)</f>
        <v>民間施設</v>
      </c>
      <c r="E508" s="1" t="s">
        <v>1311</v>
      </c>
      <c r="F508" s="16" t="s">
        <v>528</v>
      </c>
      <c r="H508" s="4">
        <v>1</v>
      </c>
      <c r="K508" s="5"/>
    </row>
    <row r="509" spans="1:11" ht="21">
      <c r="A509" s="56">
        <v>5</v>
      </c>
      <c r="B509" s="30" t="str">
        <f>VLOOKUP(A509,テーブル!$A$2:$B$12,2)</f>
        <v>物品販売・飲食店</v>
      </c>
      <c r="C509" s="30">
        <v>4</v>
      </c>
      <c r="D509" s="1" t="str">
        <f>VLOOKUP(C509,テーブル!$D$2:$E$13,2)</f>
        <v>民間施設</v>
      </c>
      <c r="E509" s="1" t="s">
        <v>299</v>
      </c>
      <c r="F509" s="16" t="s">
        <v>529</v>
      </c>
      <c r="H509" s="4">
        <v>1</v>
      </c>
      <c r="K509" s="5"/>
    </row>
    <row r="510" spans="1:11" ht="21">
      <c r="A510" s="56">
        <v>5</v>
      </c>
      <c r="B510" s="30" t="str">
        <f>VLOOKUP(A510,テーブル!$A$2:$B$12,2)</f>
        <v>物品販売・飲食店</v>
      </c>
      <c r="C510" s="30">
        <v>4</v>
      </c>
      <c r="D510" s="1" t="str">
        <f>VLOOKUP(C510,テーブル!$D$2:$E$13,2)</f>
        <v>民間施設</v>
      </c>
      <c r="E510" s="1" t="s">
        <v>530</v>
      </c>
      <c r="F510" s="16" t="s">
        <v>531</v>
      </c>
      <c r="H510" s="4">
        <v>1</v>
      </c>
      <c r="K510" s="5"/>
    </row>
    <row r="511" spans="1:11" ht="21">
      <c r="A511" s="56">
        <v>5</v>
      </c>
      <c r="B511" s="30" t="str">
        <f>VLOOKUP(A511,テーブル!$A$2:$B$12,2)</f>
        <v>物品販売・飲食店</v>
      </c>
      <c r="C511" s="30">
        <v>4</v>
      </c>
      <c r="D511" s="1" t="str">
        <f>VLOOKUP(C511,テーブル!$D$2:$E$13,2)</f>
        <v>民間施設</v>
      </c>
      <c r="E511" s="1" t="s">
        <v>1231</v>
      </c>
      <c r="F511" s="16" t="s">
        <v>300</v>
      </c>
      <c r="H511" s="4">
        <v>1</v>
      </c>
      <c r="K511" s="5"/>
    </row>
    <row r="512" spans="1:11" ht="21">
      <c r="A512" s="56">
        <v>5</v>
      </c>
      <c r="B512" s="30" t="str">
        <f>VLOOKUP(A512,テーブル!$A$2:$B$12,2)</f>
        <v>物品販売・飲食店</v>
      </c>
      <c r="C512" s="30">
        <v>4</v>
      </c>
      <c r="D512" s="1" t="str">
        <f>VLOOKUP(C512,テーブル!$D$2:$E$13,2)</f>
        <v>民間施設</v>
      </c>
      <c r="E512" s="1" t="s">
        <v>1236</v>
      </c>
      <c r="F512" s="16" t="s">
        <v>301</v>
      </c>
      <c r="H512" s="4">
        <v>1</v>
      </c>
      <c r="K512" s="5"/>
    </row>
    <row r="513" spans="1:11" ht="21">
      <c r="A513" s="56">
        <v>5</v>
      </c>
      <c r="B513" s="30" t="str">
        <f>VLOOKUP(A513,テーブル!$A$2:$B$12,2)</f>
        <v>物品販売・飲食店</v>
      </c>
      <c r="C513" s="30">
        <v>4</v>
      </c>
      <c r="D513" s="1" t="str">
        <f>VLOOKUP(C513,テーブル!$D$2:$E$13,2)</f>
        <v>民間施設</v>
      </c>
      <c r="E513" s="1" t="s">
        <v>1299</v>
      </c>
      <c r="F513" s="16" t="s">
        <v>434</v>
      </c>
      <c r="H513" s="4">
        <v>1</v>
      </c>
      <c r="K513" s="5"/>
    </row>
    <row r="514" spans="1:11" ht="21">
      <c r="A514" s="56">
        <v>5</v>
      </c>
      <c r="B514" s="30" t="str">
        <f>VLOOKUP(A514,テーブル!$A$2:$B$12,2)</f>
        <v>物品販売・飲食店</v>
      </c>
      <c r="C514" s="30">
        <v>4</v>
      </c>
      <c r="D514" s="1" t="str">
        <f>VLOOKUP(C514,テーブル!$D$2:$E$13,2)</f>
        <v>民間施設</v>
      </c>
      <c r="E514" s="1" t="s">
        <v>1235</v>
      </c>
      <c r="F514" s="16" t="s">
        <v>302</v>
      </c>
      <c r="H514" s="4">
        <v>1</v>
      </c>
      <c r="K514" s="5"/>
    </row>
    <row r="515" spans="1:11" ht="21">
      <c r="A515" s="56">
        <v>5</v>
      </c>
      <c r="B515" s="30" t="str">
        <f>VLOOKUP(A515,テーブル!$A$2:$B$12,2)</f>
        <v>物品販売・飲食店</v>
      </c>
      <c r="C515" s="30">
        <v>4</v>
      </c>
      <c r="D515" s="1" t="str">
        <f>VLOOKUP(C515,テーブル!$D$2:$E$13,2)</f>
        <v>民間施設</v>
      </c>
      <c r="E515" s="1" t="s">
        <v>1234</v>
      </c>
      <c r="F515" s="16" t="s">
        <v>303</v>
      </c>
      <c r="H515" s="4">
        <v>1</v>
      </c>
      <c r="K515" s="5"/>
    </row>
    <row r="516" spans="1:11" ht="21">
      <c r="A516" s="56">
        <v>5</v>
      </c>
      <c r="B516" s="30" t="str">
        <f>VLOOKUP(A516,テーブル!$A$2:$B$12,2)</f>
        <v>物品販売・飲食店</v>
      </c>
      <c r="C516" s="30">
        <v>4</v>
      </c>
      <c r="D516" s="1" t="str">
        <f>VLOOKUP(C516,テーブル!$D$2:$E$13,2)</f>
        <v>民間施設</v>
      </c>
      <c r="E516" s="1" t="s">
        <v>1237</v>
      </c>
      <c r="F516" s="16" t="s">
        <v>303</v>
      </c>
      <c r="H516" s="4">
        <v>1</v>
      </c>
      <c r="K516" s="5"/>
    </row>
    <row r="517" spans="1:11" ht="21">
      <c r="A517" s="56">
        <v>5</v>
      </c>
      <c r="B517" s="30" t="str">
        <f>VLOOKUP(A517,テーブル!$A$2:$B$12,2)</f>
        <v>物品販売・飲食店</v>
      </c>
      <c r="C517" s="30">
        <v>4</v>
      </c>
      <c r="D517" s="1" t="str">
        <f>VLOOKUP(C517,テーブル!$D$2:$E$13,2)</f>
        <v>民間施設</v>
      </c>
      <c r="E517" s="1" t="s">
        <v>1238</v>
      </c>
      <c r="F517" s="16" t="s">
        <v>585</v>
      </c>
      <c r="H517" s="4">
        <v>1</v>
      </c>
      <c r="K517" s="5"/>
    </row>
    <row r="518" spans="1:11" ht="21">
      <c r="A518" s="56">
        <v>5</v>
      </c>
      <c r="B518" s="30" t="str">
        <f>VLOOKUP(A518,テーブル!$A$2:$B$12,2)</f>
        <v>物品販売・飲食店</v>
      </c>
      <c r="C518" s="30">
        <v>4</v>
      </c>
      <c r="D518" s="1" t="str">
        <f>VLOOKUP(C518,テーブル!$D$2:$E$13,2)</f>
        <v>民間施設</v>
      </c>
      <c r="E518" s="1" t="s">
        <v>1239</v>
      </c>
      <c r="F518" s="16" t="s">
        <v>586</v>
      </c>
      <c r="H518" s="4">
        <v>1</v>
      </c>
      <c r="K518" s="5"/>
    </row>
    <row r="519" spans="1:11" ht="21">
      <c r="A519" s="56">
        <v>5</v>
      </c>
      <c r="B519" s="30" t="str">
        <f>VLOOKUP(A519,テーブル!$A$2:$B$12,2)</f>
        <v>物品販売・飲食店</v>
      </c>
      <c r="C519" s="30">
        <v>4</v>
      </c>
      <c r="D519" s="1" t="str">
        <f>VLOOKUP(C519,テーブル!$D$2:$E$13,2)</f>
        <v>民間施設</v>
      </c>
      <c r="E519" s="1" t="s">
        <v>903</v>
      </c>
      <c r="F519" s="16" t="s">
        <v>902</v>
      </c>
      <c r="H519" s="4">
        <v>1</v>
      </c>
      <c r="K519" s="5"/>
    </row>
    <row r="520" spans="1:11" ht="21">
      <c r="A520" s="56">
        <v>5</v>
      </c>
      <c r="B520" s="30" t="str">
        <f>VLOOKUP(A520,テーブル!$A$2:$B$12,2)</f>
        <v>物品販売・飲食店</v>
      </c>
      <c r="C520" s="30">
        <v>4</v>
      </c>
      <c r="D520" s="1" t="str">
        <f>VLOOKUP(C520,テーブル!$D$2:$E$13,2)</f>
        <v>民間施設</v>
      </c>
      <c r="E520" s="1" t="s">
        <v>696</v>
      </c>
      <c r="F520" s="16" t="s">
        <v>697</v>
      </c>
      <c r="H520" s="4">
        <v>1</v>
      </c>
      <c r="K520" s="5"/>
    </row>
    <row r="521" spans="1:11" ht="21">
      <c r="A521" s="56">
        <v>5</v>
      </c>
      <c r="B521" s="30" t="str">
        <f>VLOOKUP(A521,テーブル!$A$2:$B$12,2)</f>
        <v>物品販売・飲食店</v>
      </c>
      <c r="C521" s="30">
        <v>4</v>
      </c>
      <c r="D521" s="1" t="str">
        <f>VLOOKUP(C521,テーブル!$D$2:$E$13,2)</f>
        <v>民間施設</v>
      </c>
      <c r="E521" s="1" t="s">
        <v>698</v>
      </c>
      <c r="F521" s="16" t="s">
        <v>699</v>
      </c>
      <c r="H521" s="4">
        <v>1</v>
      </c>
      <c r="K521" s="5"/>
    </row>
    <row r="522" spans="1:11" ht="21">
      <c r="A522" s="56">
        <v>5</v>
      </c>
      <c r="B522" s="30" t="str">
        <f>VLOOKUP(A522,テーブル!$A$2:$B$12,2)</f>
        <v>物品販売・飲食店</v>
      </c>
      <c r="C522" s="30">
        <v>4</v>
      </c>
      <c r="D522" s="1" t="str">
        <f>VLOOKUP(C522,テーブル!$D$2:$E$13,2)</f>
        <v>民間施設</v>
      </c>
      <c r="E522" s="1" t="s">
        <v>700</v>
      </c>
      <c r="F522" s="16" t="s">
        <v>701</v>
      </c>
      <c r="H522" s="4">
        <v>1</v>
      </c>
      <c r="K522" s="5"/>
    </row>
    <row r="523" spans="1:11" ht="21">
      <c r="A523" s="56">
        <v>5</v>
      </c>
      <c r="B523" s="30" t="str">
        <f>VLOOKUP(A523,テーブル!$A$2:$B$12,2)</f>
        <v>物品販売・飲食店</v>
      </c>
      <c r="C523" s="30">
        <v>4</v>
      </c>
      <c r="D523" s="1" t="str">
        <f>VLOOKUP(C523,テーブル!$D$2:$E$13,2)</f>
        <v>民間施設</v>
      </c>
      <c r="E523" s="1" t="s">
        <v>702</v>
      </c>
      <c r="F523" s="16" t="s">
        <v>703</v>
      </c>
      <c r="H523" s="4">
        <v>1</v>
      </c>
      <c r="K523" s="5"/>
    </row>
    <row r="524" spans="1:11" ht="21">
      <c r="A524" s="56">
        <v>5</v>
      </c>
      <c r="B524" s="30" t="str">
        <f>VLOOKUP(A524,テーブル!$A$2:$B$12,2)</f>
        <v>物品販売・飲食店</v>
      </c>
      <c r="C524" s="30">
        <v>4</v>
      </c>
      <c r="D524" s="1" t="str">
        <f>VLOOKUP(C524,テーブル!$D$2:$E$13,2)</f>
        <v>民間施設</v>
      </c>
      <c r="E524" s="1" t="s">
        <v>704</v>
      </c>
      <c r="F524" s="16" t="s">
        <v>705</v>
      </c>
      <c r="H524" s="4">
        <v>1</v>
      </c>
      <c r="K524" s="5"/>
    </row>
    <row r="525" spans="1:11" ht="21">
      <c r="A525" s="56">
        <v>5</v>
      </c>
      <c r="B525" s="30" t="str">
        <f>VLOOKUP(A525,テーブル!$A$2:$B$12,2)</f>
        <v>物品販売・飲食店</v>
      </c>
      <c r="C525" s="30">
        <v>4</v>
      </c>
      <c r="D525" s="1" t="str">
        <f>VLOOKUP(C525,テーブル!$D$2:$E$13,2)</f>
        <v>民間施設</v>
      </c>
      <c r="E525" s="1" t="s">
        <v>706</v>
      </c>
      <c r="F525" s="16" t="s">
        <v>707</v>
      </c>
      <c r="H525" s="4">
        <v>1</v>
      </c>
      <c r="K525" s="5"/>
    </row>
    <row r="526" spans="1:11" ht="21">
      <c r="A526" s="56">
        <v>5</v>
      </c>
      <c r="B526" s="30" t="str">
        <f>VLOOKUP(A526,テーブル!$A$2:$B$12,2)</f>
        <v>物品販売・飲食店</v>
      </c>
      <c r="C526" s="30">
        <v>4</v>
      </c>
      <c r="D526" s="1" t="str">
        <f>VLOOKUP(C526,テーブル!$D$2:$E$13,2)</f>
        <v>民間施設</v>
      </c>
      <c r="E526" s="1" t="s">
        <v>912</v>
      </c>
      <c r="F526" s="16" t="s">
        <v>913</v>
      </c>
      <c r="H526" s="5">
        <v>1</v>
      </c>
      <c r="K526" s="5"/>
    </row>
    <row r="527" spans="1:11" ht="21">
      <c r="A527" s="56">
        <v>5</v>
      </c>
      <c r="B527" s="30" t="str">
        <f>VLOOKUP(A527,テーブル!$A$2:$B$12,2)</f>
        <v>物品販売・飲食店</v>
      </c>
      <c r="C527" s="30">
        <v>4</v>
      </c>
      <c r="D527" s="1" t="str">
        <f>VLOOKUP(C527,テーブル!$D$2:$E$13,2)</f>
        <v>民間施設</v>
      </c>
      <c r="E527" s="1" t="s">
        <v>708</v>
      </c>
      <c r="F527" s="16" t="s">
        <v>709</v>
      </c>
      <c r="H527" s="4">
        <v>1</v>
      </c>
      <c r="K527" s="5"/>
    </row>
    <row r="528" spans="1:11" ht="21">
      <c r="A528" s="56">
        <v>5</v>
      </c>
      <c r="B528" s="30" t="str">
        <f>VLOOKUP(A528,テーブル!$A$2:$B$12,2)</f>
        <v>物品販売・飲食店</v>
      </c>
      <c r="C528" s="30">
        <v>4</v>
      </c>
      <c r="D528" s="1" t="str">
        <f>VLOOKUP(C528,テーブル!$D$2:$E$13,2)</f>
        <v>民間施設</v>
      </c>
      <c r="E528" s="1" t="s">
        <v>710</v>
      </c>
      <c r="F528" s="16" t="s">
        <v>711</v>
      </c>
      <c r="H528" s="4">
        <v>1</v>
      </c>
      <c r="K528" s="5"/>
    </row>
    <row r="529" spans="1:11" ht="21">
      <c r="A529" s="56">
        <v>5</v>
      </c>
      <c r="B529" s="30" t="str">
        <f>VLOOKUP(A529,テーブル!$A$2:$B$12,2)</f>
        <v>物品販売・飲食店</v>
      </c>
      <c r="C529" s="30">
        <v>4</v>
      </c>
      <c r="D529" s="1" t="str">
        <f>VLOOKUP(C529,テーブル!$D$2:$E$13,2)</f>
        <v>民間施設</v>
      </c>
      <c r="E529" s="1" t="s">
        <v>712</v>
      </c>
      <c r="F529" s="16" t="s">
        <v>713</v>
      </c>
      <c r="H529" s="4">
        <v>1</v>
      </c>
      <c r="K529" s="5"/>
    </row>
    <row r="530" spans="1:11" ht="21">
      <c r="A530" s="56">
        <v>5</v>
      </c>
      <c r="B530" s="30" t="str">
        <f>VLOOKUP(A530,テーブル!$A$2:$B$12,2)</f>
        <v>物品販売・飲食店</v>
      </c>
      <c r="C530" s="30">
        <v>4</v>
      </c>
      <c r="D530" s="1" t="str">
        <f>VLOOKUP(C530,テーブル!$D$2:$E$13,2)</f>
        <v>民間施設</v>
      </c>
      <c r="E530" s="1" t="s">
        <v>714</v>
      </c>
      <c r="F530" s="16" t="s">
        <v>715</v>
      </c>
      <c r="H530" s="4">
        <v>1</v>
      </c>
      <c r="K530" s="5"/>
    </row>
    <row r="531" spans="1:11" ht="21">
      <c r="A531" s="56">
        <v>5</v>
      </c>
      <c r="B531" s="30" t="str">
        <f>VLOOKUP(A531,テーブル!$A$2:$B$12,2)</f>
        <v>物品販売・飲食店</v>
      </c>
      <c r="C531" s="30">
        <v>4</v>
      </c>
      <c r="D531" s="1" t="str">
        <f>VLOOKUP(C531,テーブル!$D$2:$E$13,2)</f>
        <v>民間施設</v>
      </c>
      <c r="E531" s="1" t="s">
        <v>716</v>
      </c>
      <c r="F531" s="16" t="s">
        <v>717</v>
      </c>
      <c r="H531" s="4">
        <v>1</v>
      </c>
      <c r="K531" s="5"/>
    </row>
    <row r="532" spans="1:11" ht="21">
      <c r="A532" s="56">
        <v>5</v>
      </c>
      <c r="B532" s="30" t="str">
        <f>VLOOKUP(A532,テーブル!$A$2:$B$12,2)</f>
        <v>物品販売・飲食店</v>
      </c>
      <c r="C532" s="30">
        <v>4</v>
      </c>
      <c r="D532" s="1" t="str">
        <f>VLOOKUP(C532,テーブル!$D$2:$E$13,2)</f>
        <v>民間施設</v>
      </c>
      <c r="E532" s="1" t="s">
        <v>718</v>
      </c>
      <c r="F532" s="16" t="s">
        <v>719</v>
      </c>
      <c r="H532" s="4">
        <v>1</v>
      </c>
      <c r="K532" s="5"/>
    </row>
    <row r="533" spans="1:11" ht="21">
      <c r="A533" s="56">
        <v>5</v>
      </c>
      <c r="B533" s="30" t="str">
        <f>VLOOKUP(A533,テーブル!$A$2:$B$12,2)</f>
        <v>物品販売・飲食店</v>
      </c>
      <c r="C533" s="30">
        <v>4</v>
      </c>
      <c r="D533" s="1" t="str">
        <f>VLOOKUP(C533,テーブル!$D$2:$E$13,2)</f>
        <v>民間施設</v>
      </c>
      <c r="E533" s="1" t="s">
        <v>720</v>
      </c>
      <c r="F533" s="16" t="s">
        <v>721</v>
      </c>
      <c r="H533" s="4">
        <v>1</v>
      </c>
      <c r="K533" s="5"/>
    </row>
    <row r="534" spans="1:11" ht="21">
      <c r="A534" s="56">
        <v>5</v>
      </c>
      <c r="B534" s="30" t="str">
        <f>VLOOKUP(A534,テーブル!$A$2:$B$12,2)</f>
        <v>物品販売・飲食店</v>
      </c>
      <c r="C534" s="30">
        <v>4</v>
      </c>
      <c r="D534" s="1" t="str">
        <f>VLOOKUP(C534,テーブル!$D$2:$E$13,2)</f>
        <v>民間施設</v>
      </c>
      <c r="E534" s="1" t="s">
        <v>722</v>
      </c>
      <c r="F534" s="16" t="s">
        <v>723</v>
      </c>
      <c r="H534" s="4">
        <v>1</v>
      </c>
      <c r="K534" s="5"/>
    </row>
    <row r="535" spans="1:11" ht="21">
      <c r="A535" s="56">
        <v>5</v>
      </c>
      <c r="B535" s="30" t="str">
        <f>VLOOKUP(A535,テーブル!$A$2:$B$12,2)</f>
        <v>物品販売・飲食店</v>
      </c>
      <c r="C535" s="30">
        <v>4</v>
      </c>
      <c r="D535" s="1" t="str">
        <f>VLOOKUP(C535,テーブル!$D$2:$E$13,2)</f>
        <v>民間施設</v>
      </c>
      <c r="E535" s="1" t="s">
        <v>724</v>
      </c>
      <c r="F535" s="16" t="s">
        <v>725</v>
      </c>
      <c r="H535" s="4">
        <v>1</v>
      </c>
      <c r="K535" s="5"/>
    </row>
    <row r="536" spans="1:11" ht="21">
      <c r="A536" s="56">
        <v>5</v>
      </c>
      <c r="B536" s="30" t="str">
        <f>VLOOKUP(A536,テーブル!$A$2:$B$12,2)</f>
        <v>物品販売・飲食店</v>
      </c>
      <c r="C536" s="30">
        <v>4</v>
      </c>
      <c r="D536" s="1" t="str">
        <f>VLOOKUP(C536,テーブル!$D$2:$E$13,2)</f>
        <v>民間施設</v>
      </c>
      <c r="E536" s="1" t="s">
        <v>726</v>
      </c>
      <c r="F536" s="16" t="s">
        <v>727</v>
      </c>
      <c r="H536" s="4">
        <v>1</v>
      </c>
      <c r="K536" s="5"/>
    </row>
    <row r="537" spans="1:11" ht="21">
      <c r="A537" s="56">
        <v>5</v>
      </c>
      <c r="B537" s="30" t="str">
        <f>VLOOKUP(A537,テーブル!$A$2:$B$12,2)</f>
        <v>物品販売・飲食店</v>
      </c>
      <c r="C537" s="30">
        <v>4</v>
      </c>
      <c r="D537" s="1" t="str">
        <f>VLOOKUP(C537,テーブル!$D$2:$E$13,2)</f>
        <v>民間施設</v>
      </c>
      <c r="E537" s="1" t="s">
        <v>941</v>
      </c>
      <c r="F537" s="16" t="s">
        <v>939</v>
      </c>
      <c r="H537" s="4">
        <v>1</v>
      </c>
      <c r="K537" s="5"/>
    </row>
    <row r="538" spans="1:11" ht="21">
      <c r="A538" s="56">
        <v>5</v>
      </c>
      <c r="B538" s="30" t="str">
        <f>VLOOKUP(A538,テーブル!$A$2:$B$12,2)</f>
        <v>物品販売・飲食店</v>
      </c>
      <c r="C538" s="30">
        <v>4</v>
      </c>
      <c r="D538" s="1" t="str">
        <f>VLOOKUP(C538,テーブル!$D$2:$E$13,2)</f>
        <v>民間施設</v>
      </c>
      <c r="E538" s="1" t="s">
        <v>942</v>
      </c>
      <c r="F538" s="16" t="s">
        <v>940</v>
      </c>
      <c r="H538" s="4">
        <v>1</v>
      </c>
      <c r="K538" s="5"/>
    </row>
    <row r="539" spans="1:11" ht="21">
      <c r="A539" s="56">
        <v>5</v>
      </c>
      <c r="B539" s="30" t="str">
        <f>VLOOKUP(A539,テーブル!$A$2:$B$12,2)</f>
        <v>物品販売・飲食店</v>
      </c>
      <c r="C539" s="30">
        <v>4</v>
      </c>
      <c r="D539" s="1" t="str">
        <f>VLOOKUP(C539,テーブル!$D$2:$E$13,2)</f>
        <v>民間施設</v>
      </c>
      <c r="E539" s="1" t="s">
        <v>1338</v>
      </c>
      <c r="F539" s="16" t="s">
        <v>1339</v>
      </c>
      <c r="H539" s="4">
        <v>1</v>
      </c>
      <c r="K539" s="5"/>
    </row>
    <row r="540" spans="1:11" ht="21">
      <c r="A540" s="56">
        <v>5</v>
      </c>
      <c r="B540" s="30" t="str">
        <f>VLOOKUP(A540,テーブル!$A$2:$B$12,2)</f>
        <v>物品販売・飲食店</v>
      </c>
      <c r="C540" s="30">
        <v>4</v>
      </c>
      <c r="D540" s="1" t="str">
        <f>VLOOKUP(C540,テーブル!$D$2:$E$13,2)</f>
        <v>民間施設</v>
      </c>
      <c r="E540" s="1" t="s">
        <v>1420</v>
      </c>
      <c r="F540" s="16" t="s">
        <v>1421</v>
      </c>
      <c r="H540" s="4">
        <v>1</v>
      </c>
      <c r="K540" s="5"/>
    </row>
    <row r="541" spans="1:11" ht="21">
      <c r="A541" s="56">
        <v>5</v>
      </c>
      <c r="B541" s="30" t="str">
        <f>VLOOKUP(A541,テーブル!$A$2:$B$12,2)</f>
        <v>物品販売・飲食店</v>
      </c>
      <c r="C541" s="30">
        <v>4</v>
      </c>
      <c r="D541" s="1" t="str">
        <f>VLOOKUP(C541,テーブル!$D$2:$E$13,2)</f>
        <v>民間施設</v>
      </c>
      <c r="E541" s="12" t="s">
        <v>813</v>
      </c>
      <c r="F541" s="11" t="s">
        <v>840</v>
      </c>
      <c r="H541" s="4">
        <v>1</v>
      </c>
      <c r="K541" s="5"/>
    </row>
    <row r="542" spans="1:11" ht="21">
      <c r="A542" s="56">
        <v>5</v>
      </c>
      <c r="B542" s="30" t="str">
        <f>VLOOKUP(A542,テーブル!$A$2:$B$12,2)</f>
        <v>物品販売・飲食店</v>
      </c>
      <c r="C542" s="30">
        <v>4</v>
      </c>
      <c r="D542" s="1" t="str">
        <f>VLOOKUP(C542,テーブル!$D$2:$E$13,2)</f>
        <v>民間施設</v>
      </c>
      <c r="E542" s="12" t="s">
        <v>814</v>
      </c>
      <c r="F542" s="11" t="s">
        <v>841</v>
      </c>
      <c r="H542" s="4">
        <v>1</v>
      </c>
      <c r="K542" s="5"/>
    </row>
    <row r="543" spans="1:11" ht="21">
      <c r="A543" s="56">
        <v>5</v>
      </c>
      <c r="B543" s="30" t="str">
        <f>VLOOKUP(A543,テーブル!$A$2:$B$12,2)</f>
        <v>物品販売・飲食店</v>
      </c>
      <c r="C543" s="30">
        <v>4</v>
      </c>
      <c r="D543" s="1" t="str">
        <f>VLOOKUP(C543,テーブル!$D$2:$E$13,2)</f>
        <v>民間施設</v>
      </c>
      <c r="E543" s="12" t="s">
        <v>815</v>
      </c>
      <c r="F543" s="11" t="s">
        <v>842</v>
      </c>
      <c r="H543" s="4">
        <v>1</v>
      </c>
      <c r="K543" s="5"/>
    </row>
    <row r="544" spans="1:11" ht="21">
      <c r="A544" s="56">
        <v>5</v>
      </c>
      <c r="B544" s="30" t="str">
        <f>VLOOKUP(A544,テーブル!$A$2:$B$12,2)</f>
        <v>物品販売・飲食店</v>
      </c>
      <c r="C544" s="30">
        <v>4</v>
      </c>
      <c r="D544" s="1" t="str">
        <f>VLOOKUP(C544,テーブル!$D$2:$E$13,2)</f>
        <v>民間施設</v>
      </c>
      <c r="E544" s="12" t="s">
        <v>816</v>
      </c>
      <c r="F544" s="11" t="s">
        <v>843</v>
      </c>
      <c r="H544" s="4">
        <v>1</v>
      </c>
      <c r="K544" s="5"/>
    </row>
    <row r="545" spans="1:11" ht="21">
      <c r="A545" s="56">
        <v>5</v>
      </c>
      <c r="B545" s="30" t="str">
        <f>VLOOKUP(A545,テーブル!$A$2:$B$12,2)</f>
        <v>物品販売・飲食店</v>
      </c>
      <c r="C545" s="30">
        <v>4</v>
      </c>
      <c r="D545" s="1" t="str">
        <f>VLOOKUP(C545,テーブル!$D$2:$E$13,2)</f>
        <v>民間施設</v>
      </c>
      <c r="E545" s="12" t="s">
        <v>817</v>
      </c>
      <c r="F545" s="11" t="s">
        <v>844</v>
      </c>
      <c r="H545" s="4">
        <v>1</v>
      </c>
      <c r="K545" s="5"/>
    </row>
    <row r="546" spans="1:11" ht="21">
      <c r="A546" s="56">
        <v>5</v>
      </c>
      <c r="B546" s="30" t="str">
        <f>VLOOKUP(A546,テーブル!$A$2:$B$12,2)</f>
        <v>物品販売・飲食店</v>
      </c>
      <c r="C546" s="30">
        <v>4</v>
      </c>
      <c r="D546" s="1" t="str">
        <f>VLOOKUP(C546,テーブル!$D$2:$E$13,2)</f>
        <v>民間施設</v>
      </c>
      <c r="E546" s="12" t="s">
        <v>818</v>
      </c>
      <c r="F546" s="11" t="s">
        <v>845</v>
      </c>
      <c r="H546" s="4">
        <v>1</v>
      </c>
      <c r="K546" s="5"/>
    </row>
    <row r="547" spans="1:11" ht="21">
      <c r="A547" s="56">
        <v>5</v>
      </c>
      <c r="B547" s="30" t="str">
        <f>VLOOKUP(A547,テーブル!$A$2:$B$12,2)</f>
        <v>物品販売・飲食店</v>
      </c>
      <c r="C547" s="30">
        <v>4</v>
      </c>
      <c r="D547" s="1" t="str">
        <f>VLOOKUP(C547,テーブル!$D$2:$E$13,2)</f>
        <v>民間施設</v>
      </c>
      <c r="E547" s="12" t="s">
        <v>819</v>
      </c>
      <c r="F547" s="11" t="s">
        <v>846</v>
      </c>
      <c r="H547" s="4">
        <v>1</v>
      </c>
      <c r="K547" s="5"/>
    </row>
    <row r="548" spans="1:11" ht="21">
      <c r="A548" s="56">
        <v>5</v>
      </c>
      <c r="B548" s="30" t="str">
        <f>VLOOKUP(A548,テーブル!$A$2:$B$12,2)</f>
        <v>物品販売・飲食店</v>
      </c>
      <c r="C548" s="30">
        <v>4</v>
      </c>
      <c r="D548" s="1" t="str">
        <f>VLOOKUP(C548,テーブル!$D$2:$E$13,2)</f>
        <v>民間施設</v>
      </c>
      <c r="E548" s="12" t="s">
        <v>820</v>
      </c>
      <c r="F548" s="11" t="s">
        <v>847</v>
      </c>
      <c r="H548" s="4">
        <v>1</v>
      </c>
      <c r="K548" s="5"/>
    </row>
    <row r="549" spans="1:11" ht="21">
      <c r="A549" s="56">
        <v>5</v>
      </c>
      <c r="B549" s="30" t="str">
        <f>VLOOKUP(A549,テーブル!$A$2:$B$12,2)</f>
        <v>物品販売・飲食店</v>
      </c>
      <c r="C549" s="30">
        <v>4</v>
      </c>
      <c r="D549" s="1" t="str">
        <f>VLOOKUP(C549,テーブル!$D$2:$E$13,2)</f>
        <v>民間施設</v>
      </c>
      <c r="E549" s="12" t="s">
        <v>821</v>
      </c>
      <c r="F549" s="11" t="s">
        <v>848</v>
      </c>
      <c r="H549" s="4">
        <v>1</v>
      </c>
      <c r="K549" s="5"/>
    </row>
    <row r="550" spans="1:11" ht="21">
      <c r="A550" s="56">
        <v>5</v>
      </c>
      <c r="B550" s="30" t="str">
        <f>VLOOKUP(A550,テーブル!$A$2:$B$12,2)</f>
        <v>物品販売・飲食店</v>
      </c>
      <c r="C550" s="30">
        <v>4</v>
      </c>
      <c r="D550" s="1" t="str">
        <f>VLOOKUP(C550,テーブル!$D$2:$E$13,2)</f>
        <v>民間施設</v>
      </c>
      <c r="E550" s="12" t="s">
        <v>822</v>
      </c>
      <c r="F550" s="11" t="s">
        <v>849</v>
      </c>
      <c r="H550" s="4">
        <v>1</v>
      </c>
      <c r="K550" s="5"/>
    </row>
    <row r="551" spans="1:11" ht="21">
      <c r="A551" s="56">
        <v>5</v>
      </c>
      <c r="B551" s="30" t="str">
        <f>VLOOKUP(A551,テーブル!$A$2:$B$12,2)</f>
        <v>物品販売・飲食店</v>
      </c>
      <c r="C551" s="30">
        <v>4</v>
      </c>
      <c r="D551" s="1" t="str">
        <f>VLOOKUP(C551,テーブル!$D$2:$E$13,2)</f>
        <v>民間施設</v>
      </c>
      <c r="E551" s="12" t="s">
        <v>823</v>
      </c>
      <c r="F551" s="11" t="s">
        <v>850</v>
      </c>
      <c r="H551" s="4">
        <v>1</v>
      </c>
      <c r="K551" s="5"/>
    </row>
    <row r="552" spans="1:11" ht="21">
      <c r="A552" s="56">
        <v>5</v>
      </c>
      <c r="B552" s="30" t="str">
        <f>VLOOKUP(A552,テーブル!$A$2:$B$12,2)</f>
        <v>物品販売・飲食店</v>
      </c>
      <c r="C552" s="30">
        <v>4</v>
      </c>
      <c r="D552" s="1" t="str">
        <f>VLOOKUP(C552,テーブル!$D$2:$E$13,2)</f>
        <v>民間施設</v>
      </c>
      <c r="E552" s="12" t="s">
        <v>824</v>
      </c>
      <c r="F552" s="11" t="s">
        <v>851</v>
      </c>
      <c r="H552" s="4">
        <v>1</v>
      </c>
      <c r="K552" s="5"/>
    </row>
    <row r="553" spans="1:11" ht="21">
      <c r="A553" s="56">
        <v>5</v>
      </c>
      <c r="B553" s="30" t="str">
        <f>VLOOKUP(A553,テーブル!$A$2:$B$12,2)</f>
        <v>物品販売・飲食店</v>
      </c>
      <c r="C553" s="30">
        <v>4</v>
      </c>
      <c r="D553" s="1" t="str">
        <f>VLOOKUP(C553,テーブル!$D$2:$E$13,2)</f>
        <v>民間施設</v>
      </c>
      <c r="E553" s="12" t="s">
        <v>825</v>
      </c>
      <c r="F553" s="11" t="s">
        <v>852</v>
      </c>
      <c r="H553" s="4">
        <v>1</v>
      </c>
      <c r="K553" s="5"/>
    </row>
    <row r="554" spans="1:11" ht="21">
      <c r="A554" s="56">
        <v>5</v>
      </c>
      <c r="B554" s="30" t="str">
        <f>VLOOKUP(A554,テーブル!$A$2:$B$12,2)</f>
        <v>物品販売・飲食店</v>
      </c>
      <c r="C554" s="30">
        <v>4</v>
      </c>
      <c r="D554" s="1" t="str">
        <f>VLOOKUP(C554,テーブル!$D$2:$E$13,2)</f>
        <v>民間施設</v>
      </c>
      <c r="E554" s="12" t="s">
        <v>826</v>
      </c>
      <c r="F554" s="11" t="s">
        <v>853</v>
      </c>
      <c r="H554" s="4">
        <v>1</v>
      </c>
      <c r="K554" s="5"/>
    </row>
    <row r="555" spans="1:11" ht="21">
      <c r="A555" s="56">
        <v>5</v>
      </c>
      <c r="B555" s="30" t="str">
        <f>VLOOKUP(A555,テーブル!$A$2:$B$12,2)</f>
        <v>物品販売・飲食店</v>
      </c>
      <c r="C555" s="30">
        <v>4</v>
      </c>
      <c r="D555" s="1" t="str">
        <f>VLOOKUP(C555,テーブル!$D$2:$E$13,2)</f>
        <v>民間施設</v>
      </c>
      <c r="E555" s="12" t="s">
        <v>827</v>
      </c>
      <c r="F555" s="11" t="s">
        <v>854</v>
      </c>
      <c r="H555" s="4">
        <v>1</v>
      </c>
      <c r="K555" s="5"/>
    </row>
    <row r="556" spans="1:11" ht="21">
      <c r="A556" s="56">
        <v>5</v>
      </c>
      <c r="B556" s="30" t="str">
        <f>VLOOKUP(A556,テーブル!$A$2:$B$12,2)</f>
        <v>物品販売・飲食店</v>
      </c>
      <c r="C556" s="30">
        <v>4</v>
      </c>
      <c r="D556" s="1" t="str">
        <f>VLOOKUP(C556,テーブル!$D$2:$E$13,2)</f>
        <v>民間施設</v>
      </c>
      <c r="E556" s="12" t="s">
        <v>828</v>
      </c>
      <c r="F556" s="11" t="s">
        <v>855</v>
      </c>
      <c r="H556" s="4">
        <v>1</v>
      </c>
      <c r="K556" s="5"/>
    </row>
    <row r="557" spans="1:11" ht="21">
      <c r="A557" s="56">
        <v>5</v>
      </c>
      <c r="B557" s="30" t="str">
        <f>VLOOKUP(A557,テーブル!$A$2:$B$12,2)</f>
        <v>物品販売・飲食店</v>
      </c>
      <c r="C557" s="30">
        <v>4</v>
      </c>
      <c r="D557" s="1" t="str">
        <f>VLOOKUP(C557,テーブル!$D$2:$E$13,2)</f>
        <v>民間施設</v>
      </c>
      <c r="E557" s="12" t="s">
        <v>829</v>
      </c>
      <c r="F557" s="11" t="s">
        <v>856</v>
      </c>
      <c r="H557" s="4">
        <v>1</v>
      </c>
      <c r="K557" s="5"/>
    </row>
    <row r="558" spans="1:11" ht="21">
      <c r="A558" s="56">
        <v>5</v>
      </c>
      <c r="B558" s="30" t="str">
        <f>VLOOKUP(A558,テーブル!$A$2:$B$12,2)</f>
        <v>物品販売・飲食店</v>
      </c>
      <c r="C558" s="30">
        <v>4</v>
      </c>
      <c r="D558" s="1" t="str">
        <f>VLOOKUP(C558,テーブル!$D$2:$E$13,2)</f>
        <v>民間施設</v>
      </c>
      <c r="E558" s="12" t="s">
        <v>830</v>
      </c>
      <c r="F558" s="11" t="s">
        <v>857</v>
      </c>
      <c r="H558" s="4">
        <v>1</v>
      </c>
      <c r="K558" s="5"/>
    </row>
    <row r="559" spans="1:11" ht="21">
      <c r="A559" s="56">
        <v>5</v>
      </c>
      <c r="B559" s="30" t="str">
        <f>VLOOKUP(A559,テーブル!$A$2:$B$12,2)</f>
        <v>物品販売・飲食店</v>
      </c>
      <c r="C559" s="30">
        <v>4</v>
      </c>
      <c r="D559" s="1" t="str">
        <f>VLOOKUP(C559,テーブル!$D$2:$E$13,2)</f>
        <v>民間施設</v>
      </c>
      <c r="E559" s="12" t="s">
        <v>831</v>
      </c>
      <c r="F559" s="11" t="s">
        <v>858</v>
      </c>
      <c r="H559" s="4">
        <v>1</v>
      </c>
      <c r="K559" s="5"/>
    </row>
    <row r="560" spans="1:11" ht="21">
      <c r="A560" s="56">
        <v>5</v>
      </c>
      <c r="B560" s="30" t="str">
        <f>VLOOKUP(A560,テーブル!$A$2:$B$12,2)</f>
        <v>物品販売・飲食店</v>
      </c>
      <c r="C560" s="30">
        <v>4</v>
      </c>
      <c r="D560" s="1" t="str">
        <f>VLOOKUP(C560,テーブル!$D$2:$E$13,2)</f>
        <v>民間施設</v>
      </c>
      <c r="E560" s="12" t="s">
        <v>832</v>
      </c>
      <c r="F560" s="11" t="s">
        <v>859</v>
      </c>
      <c r="H560" s="4">
        <v>1</v>
      </c>
      <c r="K560" s="5"/>
    </row>
    <row r="561" spans="1:11" ht="21">
      <c r="A561" s="56">
        <v>5</v>
      </c>
      <c r="B561" s="30" t="str">
        <f>VLOOKUP(A561,テーブル!$A$2:$B$12,2)</f>
        <v>物品販売・飲食店</v>
      </c>
      <c r="C561" s="30">
        <v>4</v>
      </c>
      <c r="D561" s="1" t="str">
        <f>VLOOKUP(C561,テーブル!$D$2:$E$13,2)</f>
        <v>民間施設</v>
      </c>
      <c r="E561" s="12" t="s">
        <v>833</v>
      </c>
      <c r="F561" s="11" t="s">
        <v>860</v>
      </c>
      <c r="H561" s="4">
        <v>1</v>
      </c>
      <c r="K561" s="5"/>
    </row>
    <row r="562" spans="1:11" ht="21">
      <c r="A562" s="56">
        <v>5</v>
      </c>
      <c r="B562" s="30" t="str">
        <f>VLOOKUP(A562,テーブル!$A$2:$B$12,2)</f>
        <v>物品販売・飲食店</v>
      </c>
      <c r="C562" s="30">
        <v>4</v>
      </c>
      <c r="D562" s="1" t="str">
        <f>VLOOKUP(C562,テーブル!$D$2:$E$13,2)</f>
        <v>民間施設</v>
      </c>
      <c r="E562" s="12" t="s">
        <v>834</v>
      </c>
      <c r="F562" s="11" t="s">
        <v>861</v>
      </c>
      <c r="H562" s="4">
        <v>1</v>
      </c>
      <c r="K562" s="5"/>
    </row>
    <row r="563" spans="1:11" ht="21">
      <c r="A563" s="56">
        <v>5</v>
      </c>
      <c r="B563" s="30" t="str">
        <f>VLOOKUP(A563,テーブル!$A$2:$B$12,2)</f>
        <v>物品販売・飲食店</v>
      </c>
      <c r="C563" s="30">
        <v>4</v>
      </c>
      <c r="D563" s="1" t="str">
        <f>VLOOKUP(C563,テーブル!$D$2:$E$13,2)</f>
        <v>民間施設</v>
      </c>
      <c r="E563" s="12" t="s">
        <v>835</v>
      </c>
      <c r="F563" s="11" t="s">
        <v>862</v>
      </c>
      <c r="H563" s="4">
        <v>1</v>
      </c>
      <c r="K563" s="5"/>
    </row>
    <row r="564" spans="1:11" ht="21">
      <c r="A564" s="56">
        <v>5</v>
      </c>
      <c r="B564" s="30" t="str">
        <f>VLOOKUP(A564,テーブル!$A$2:$B$12,2)</f>
        <v>物品販売・飲食店</v>
      </c>
      <c r="C564" s="30">
        <v>4</v>
      </c>
      <c r="D564" s="1" t="str">
        <f>VLOOKUP(C564,テーブル!$D$2:$E$13,2)</f>
        <v>民間施設</v>
      </c>
      <c r="E564" s="12" t="s">
        <v>836</v>
      </c>
      <c r="F564" s="11" t="s">
        <v>863</v>
      </c>
      <c r="H564" s="4">
        <v>1</v>
      </c>
      <c r="K564" s="5"/>
    </row>
    <row r="565" spans="1:11" ht="21">
      <c r="A565" s="56">
        <v>5</v>
      </c>
      <c r="B565" s="30" t="str">
        <f>VLOOKUP(A565,テーブル!$A$2:$B$12,2)</f>
        <v>物品販売・飲食店</v>
      </c>
      <c r="C565" s="30">
        <v>4</v>
      </c>
      <c r="D565" s="1" t="str">
        <f>VLOOKUP(C565,テーブル!$D$2:$E$13,2)</f>
        <v>民間施設</v>
      </c>
      <c r="E565" s="12" t="s">
        <v>837</v>
      </c>
      <c r="F565" s="11" t="s">
        <v>864</v>
      </c>
      <c r="H565" s="4">
        <v>1</v>
      </c>
      <c r="K565" s="5"/>
    </row>
    <row r="566" spans="1:11" ht="21">
      <c r="A566" s="56">
        <v>5</v>
      </c>
      <c r="B566" s="30" t="str">
        <f>VLOOKUP(A566,テーブル!$A$2:$B$12,2)</f>
        <v>物品販売・飲食店</v>
      </c>
      <c r="C566" s="30">
        <v>4</v>
      </c>
      <c r="D566" s="1" t="str">
        <f>VLOOKUP(C566,テーブル!$D$2:$E$13,2)</f>
        <v>民間施設</v>
      </c>
      <c r="E566" s="12" t="s">
        <v>838</v>
      </c>
      <c r="F566" s="11" t="s">
        <v>865</v>
      </c>
      <c r="H566" s="4">
        <v>1</v>
      </c>
      <c r="K566" s="5"/>
    </row>
    <row r="567" spans="1:11" ht="21">
      <c r="A567" s="56">
        <v>5</v>
      </c>
      <c r="B567" s="30" t="str">
        <f>VLOOKUP(A567,テーブル!$A$2:$B$12,2)</f>
        <v>物品販売・飲食店</v>
      </c>
      <c r="C567" s="30">
        <v>4</v>
      </c>
      <c r="D567" s="1" t="str">
        <f>VLOOKUP(C567,テーブル!$D$2:$E$13,2)</f>
        <v>民間施設</v>
      </c>
      <c r="E567" s="12" t="s">
        <v>839</v>
      </c>
      <c r="F567" s="11" t="s">
        <v>866</v>
      </c>
      <c r="H567" s="4">
        <v>1</v>
      </c>
      <c r="K567" s="5"/>
    </row>
    <row r="568" spans="1:11" ht="21">
      <c r="A568" s="56">
        <v>5</v>
      </c>
      <c r="B568" s="30" t="str">
        <f>VLOOKUP(A568,テーブル!$A$2:$B$12,2)</f>
        <v>物品販売・飲食店</v>
      </c>
      <c r="C568" s="30">
        <v>4</v>
      </c>
      <c r="D568" s="1" t="str">
        <f>VLOOKUP(C568,テーブル!$D$2:$E$13,2)</f>
        <v>民間施設</v>
      </c>
      <c r="E568" s="12" t="s">
        <v>1036</v>
      </c>
      <c r="F568" s="11" t="s">
        <v>963</v>
      </c>
      <c r="H568" s="4">
        <v>1</v>
      </c>
      <c r="K568" s="5"/>
    </row>
    <row r="569" spans="1:11" ht="21">
      <c r="A569" s="56">
        <v>5</v>
      </c>
      <c r="B569" s="30" t="str">
        <f>VLOOKUP(A569,テーブル!$A$2:$B$12,2)</f>
        <v>物品販売・飲食店</v>
      </c>
      <c r="C569" s="30">
        <v>4</v>
      </c>
      <c r="D569" s="1" t="str">
        <f>VLOOKUP(C569,テーブル!$D$2:$E$13,2)</f>
        <v>民間施設</v>
      </c>
      <c r="E569" s="12" t="s">
        <v>1037</v>
      </c>
      <c r="F569" s="11" t="s">
        <v>964</v>
      </c>
      <c r="H569" s="4">
        <v>1</v>
      </c>
      <c r="K569" s="5"/>
    </row>
    <row r="570" spans="1:11" ht="21">
      <c r="A570" s="56">
        <v>5</v>
      </c>
      <c r="B570" s="30" t="str">
        <f>VLOOKUP(A570,テーブル!$A$2:$B$12,2)</f>
        <v>物品販売・飲食店</v>
      </c>
      <c r="C570" s="30">
        <v>4</v>
      </c>
      <c r="D570" s="1" t="str">
        <f>VLOOKUP(C570,テーブル!$D$2:$E$13,2)</f>
        <v>民間施設</v>
      </c>
      <c r="E570" s="12" t="s">
        <v>1038</v>
      </c>
      <c r="F570" s="11" t="s">
        <v>965</v>
      </c>
      <c r="H570" s="4">
        <v>1</v>
      </c>
      <c r="K570" s="5"/>
    </row>
    <row r="571" spans="1:11" ht="21">
      <c r="A571" s="56">
        <v>5</v>
      </c>
      <c r="B571" s="30" t="str">
        <f>VLOOKUP(A571,テーブル!$A$2:$B$12,2)</f>
        <v>物品販売・飲食店</v>
      </c>
      <c r="C571" s="30">
        <v>4</v>
      </c>
      <c r="D571" s="1" t="str">
        <f>VLOOKUP(C571,テーブル!$D$2:$E$13,2)</f>
        <v>民間施設</v>
      </c>
      <c r="E571" s="12" t="s">
        <v>1164</v>
      </c>
      <c r="F571" s="11" t="s">
        <v>1159</v>
      </c>
      <c r="H571" s="4">
        <v>1</v>
      </c>
      <c r="K571" s="5"/>
    </row>
    <row r="572" spans="1:11" ht="21">
      <c r="A572" s="56">
        <v>6</v>
      </c>
      <c r="B572" s="30" t="str">
        <f>VLOOKUP(A572,テーブル!$A$2:$B$12,2)</f>
        <v>観光施設・宿泊施設</v>
      </c>
      <c r="C572" s="30">
        <v>4</v>
      </c>
      <c r="D572" s="1" t="str">
        <f>VLOOKUP(C572,テーブル!$D$2:$E$13,2)</f>
        <v>民間施設</v>
      </c>
      <c r="E572" s="1" t="s">
        <v>304</v>
      </c>
      <c r="F572" s="16" t="s">
        <v>305</v>
      </c>
      <c r="H572" s="4">
        <v>1</v>
      </c>
      <c r="K572" s="5"/>
    </row>
    <row r="573" spans="1:11" ht="21">
      <c r="A573" s="56">
        <v>6</v>
      </c>
      <c r="B573" s="30" t="str">
        <f>VLOOKUP(A573,テーブル!$A$2:$B$12,2)</f>
        <v>観光施設・宿泊施設</v>
      </c>
      <c r="C573" s="30">
        <v>4</v>
      </c>
      <c r="D573" s="1" t="str">
        <f>VLOOKUP(C573,テーブル!$D$2:$E$13,2)</f>
        <v>民間施設</v>
      </c>
      <c r="E573" s="1" t="s">
        <v>498</v>
      </c>
      <c r="F573" s="16" t="s">
        <v>1321</v>
      </c>
      <c r="H573" s="4">
        <v>1</v>
      </c>
      <c r="K573" s="5"/>
    </row>
    <row r="574" spans="1:11" ht="21">
      <c r="A574" s="56">
        <v>6</v>
      </c>
      <c r="B574" s="30" t="s">
        <v>1344</v>
      </c>
      <c r="C574" s="30">
        <v>4</v>
      </c>
      <c r="D574" s="1" t="s">
        <v>1345</v>
      </c>
      <c r="E574" s="1" t="s">
        <v>1346</v>
      </c>
      <c r="F574" s="16" t="s">
        <v>1347</v>
      </c>
      <c r="H574" s="4">
        <v>1</v>
      </c>
      <c r="K574" s="5"/>
    </row>
    <row r="575" spans="1:11" ht="21">
      <c r="A575" s="56">
        <v>7</v>
      </c>
      <c r="B575" s="30" t="str">
        <f>VLOOKUP(A575,テーブル!$A$2:$B$12,2)</f>
        <v>スポーツ施設</v>
      </c>
      <c r="C575" s="30">
        <v>1</v>
      </c>
      <c r="D575" s="1" t="str">
        <f>VLOOKUP(C575,テーブル!$D$2:$E$13,2)</f>
        <v>県有施設
</v>
      </c>
      <c r="E575" s="1" t="s">
        <v>67</v>
      </c>
      <c r="F575" s="16" t="s">
        <v>68</v>
      </c>
      <c r="H575" s="4">
        <v>1</v>
      </c>
      <c r="K575" s="5"/>
    </row>
    <row r="576" spans="1:11" ht="21">
      <c r="A576" s="56">
        <v>7</v>
      </c>
      <c r="B576" s="30" t="str">
        <f>VLOOKUP(A576,テーブル!$A$2:$B$12,2)</f>
        <v>スポーツ施設</v>
      </c>
      <c r="C576" s="30">
        <v>1</v>
      </c>
      <c r="D576" s="1" t="str">
        <f>VLOOKUP(C576,テーブル!$D$2:$E$13,2)</f>
        <v>県有施設
</v>
      </c>
      <c r="E576" s="1" t="s">
        <v>23</v>
      </c>
      <c r="F576" s="16" t="s">
        <v>306</v>
      </c>
      <c r="H576" s="4">
        <v>1</v>
      </c>
      <c r="K576" s="5"/>
    </row>
    <row r="577" spans="1:11" ht="21">
      <c r="A577" s="56">
        <v>7</v>
      </c>
      <c r="B577" s="30" t="str">
        <f>VLOOKUP(A577,テーブル!$A$2:$B$12,2)</f>
        <v>スポーツ施設</v>
      </c>
      <c r="C577" s="30">
        <v>1</v>
      </c>
      <c r="D577" s="1" t="str">
        <f>VLOOKUP(C577,テーブル!$D$2:$E$13,2)</f>
        <v>県有施設
</v>
      </c>
      <c r="E577" s="1" t="s">
        <v>69</v>
      </c>
      <c r="F577" s="16" t="s">
        <v>70</v>
      </c>
      <c r="H577" s="4">
        <v>1</v>
      </c>
      <c r="K577" s="5"/>
    </row>
    <row r="578" spans="1:11" ht="21">
      <c r="A578" s="56">
        <v>7</v>
      </c>
      <c r="B578" s="30" t="str">
        <f>VLOOKUP(A578,テーブル!$A$2:$B$12,2)</f>
        <v>スポーツ施設</v>
      </c>
      <c r="C578" s="30">
        <v>2</v>
      </c>
      <c r="D578" s="1" t="str">
        <f>VLOOKUP(C578,テーブル!$D$2:$E$13,2)</f>
        <v>市町村
施設
</v>
      </c>
      <c r="E578" s="1" t="s">
        <v>216</v>
      </c>
      <c r="F578" s="16" t="s">
        <v>435</v>
      </c>
      <c r="H578" s="4">
        <v>1</v>
      </c>
      <c r="K578" s="5"/>
    </row>
    <row r="579" spans="1:11" ht="21">
      <c r="A579" s="56">
        <v>7</v>
      </c>
      <c r="B579" s="30" t="str">
        <f>VLOOKUP(A579,テーブル!$A$2:$B$12,2)</f>
        <v>スポーツ施設</v>
      </c>
      <c r="C579" s="30">
        <v>2</v>
      </c>
      <c r="D579" s="1" t="str">
        <f>VLOOKUP(C579,テーブル!$D$2:$E$13,2)</f>
        <v>市町村
施設
</v>
      </c>
      <c r="E579" s="1" t="s">
        <v>217</v>
      </c>
      <c r="F579" s="16" t="s">
        <v>435</v>
      </c>
      <c r="H579" s="4">
        <v>1</v>
      </c>
      <c r="K579" s="5"/>
    </row>
    <row r="580" spans="1:11" ht="21">
      <c r="A580" s="56">
        <v>7</v>
      </c>
      <c r="B580" s="30" t="str">
        <f>VLOOKUP(A580,テーブル!$A$2:$B$12,2)</f>
        <v>スポーツ施設</v>
      </c>
      <c r="C580" s="30">
        <v>4</v>
      </c>
      <c r="D580" s="1" t="str">
        <f>VLOOKUP(C580,テーブル!$D$2:$E$13,2)</f>
        <v>民間施設</v>
      </c>
      <c r="E580" s="1" t="s">
        <v>1340</v>
      </c>
      <c r="F580" s="16" t="s">
        <v>1341</v>
      </c>
      <c r="H580" s="4">
        <v>1</v>
      </c>
      <c r="K580" s="5"/>
    </row>
    <row r="581" spans="1:11" ht="21">
      <c r="A581" s="56">
        <v>8</v>
      </c>
      <c r="B581" s="30" t="str">
        <f>VLOOKUP(A581,テーブル!$A$2:$B$12,2)</f>
        <v>警察</v>
      </c>
      <c r="C581" s="30">
        <v>1</v>
      </c>
      <c r="D581" s="1" t="str">
        <f>VLOOKUP(C581,テーブル!$D$2:$E$13,2)</f>
        <v>県有施設
</v>
      </c>
      <c r="E581" s="1" t="s">
        <v>81</v>
      </c>
      <c r="F581" s="16" t="s">
        <v>82</v>
      </c>
      <c r="H581" s="4">
        <v>1</v>
      </c>
      <c r="K581" s="5"/>
    </row>
    <row r="582" spans="1:11" ht="21">
      <c r="A582" s="56">
        <v>8</v>
      </c>
      <c r="B582" s="30" t="str">
        <f>VLOOKUP(A582,テーブル!$A$2:$B$12,2)</f>
        <v>警察</v>
      </c>
      <c r="C582" s="30">
        <v>1</v>
      </c>
      <c r="D582" s="1" t="str">
        <f>VLOOKUP(C582,テーブル!$D$2:$E$13,2)</f>
        <v>県有施設
</v>
      </c>
      <c r="E582" s="1" t="s">
        <v>83</v>
      </c>
      <c r="F582" s="16" t="s">
        <v>84</v>
      </c>
      <c r="H582" s="4">
        <v>1</v>
      </c>
      <c r="K582" s="5"/>
    </row>
    <row r="583" spans="1:11" ht="21">
      <c r="A583" s="56">
        <v>9</v>
      </c>
      <c r="B583" s="30" t="str">
        <f>VLOOKUP(A583,テーブル!$A$2:$B$12,2)</f>
        <v>学校</v>
      </c>
      <c r="C583" s="30">
        <v>1</v>
      </c>
      <c r="D583" s="1" t="str">
        <f>VLOOKUP(C583,テーブル!$D$2:$E$13,2)</f>
        <v>県有施設
</v>
      </c>
      <c r="E583" s="1" t="s">
        <v>71</v>
      </c>
      <c r="F583" s="16" t="s">
        <v>72</v>
      </c>
      <c r="H583" s="4">
        <v>1</v>
      </c>
      <c r="K583" s="5"/>
    </row>
    <row r="584" spans="1:11" ht="21">
      <c r="A584" s="56">
        <v>9</v>
      </c>
      <c r="B584" s="30" t="str">
        <f>VLOOKUP(A584,テーブル!$A$2:$B$12,2)</f>
        <v>学校</v>
      </c>
      <c r="C584" s="30">
        <v>1</v>
      </c>
      <c r="D584" s="1" t="str">
        <f>VLOOKUP(C584,テーブル!$D$2:$E$13,2)</f>
        <v>県有施設
</v>
      </c>
      <c r="E584" s="1" t="s">
        <v>73</v>
      </c>
      <c r="F584" s="16" t="s">
        <v>74</v>
      </c>
      <c r="H584" s="4">
        <v>1</v>
      </c>
      <c r="K584" s="5"/>
    </row>
    <row r="585" spans="1:11" ht="21">
      <c r="A585" s="56">
        <v>9</v>
      </c>
      <c r="B585" s="30" t="str">
        <f>VLOOKUP(A585,テーブル!$A$2:$B$12,2)</f>
        <v>学校</v>
      </c>
      <c r="C585" s="30">
        <v>1</v>
      </c>
      <c r="D585" s="1" t="str">
        <f>VLOOKUP(C585,テーブル!$D$2:$E$13,2)</f>
        <v>県有施設
</v>
      </c>
      <c r="E585" s="1" t="s">
        <v>75</v>
      </c>
      <c r="F585" s="16" t="s">
        <v>76</v>
      </c>
      <c r="H585" s="4">
        <v>1</v>
      </c>
      <c r="K585" s="5"/>
    </row>
    <row r="586" spans="1:11" ht="21">
      <c r="A586" s="56">
        <v>9</v>
      </c>
      <c r="B586" s="30" t="str">
        <f>VLOOKUP(A586,テーブル!$A$2:$B$12,2)</f>
        <v>学校</v>
      </c>
      <c r="C586" s="30">
        <v>1</v>
      </c>
      <c r="D586" s="1" t="str">
        <f>VLOOKUP(C586,テーブル!$D$2:$E$13,2)</f>
        <v>県有施設
</v>
      </c>
      <c r="E586" s="1" t="s">
        <v>33</v>
      </c>
      <c r="F586" s="16" t="s">
        <v>34</v>
      </c>
      <c r="H586" s="4">
        <v>1</v>
      </c>
      <c r="K586" s="5"/>
    </row>
    <row r="587" spans="1:11" ht="21">
      <c r="A587" s="56">
        <v>9</v>
      </c>
      <c r="B587" s="30" t="str">
        <f>VLOOKUP(A587,テーブル!$A$2:$B$12,2)</f>
        <v>学校</v>
      </c>
      <c r="C587" s="30">
        <v>1</v>
      </c>
      <c r="D587" s="1" t="str">
        <f>VLOOKUP(C587,テーブル!$D$2:$E$13,2)</f>
        <v>県有施設
</v>
      </c>
      <c r="E587" s="1" t="s">
        <v>77</v>
      </c>
      <c r="F587" s="16" t="s">
        <v>78</v>
      </c>
      <c r="H587" s="4">
        <v>1</v>
      </c>
      <c r="K587" s="5"/>
    </row>
    <row r="588" spans="1:11" ht="21">
      <c r="A588" s="56">
        <v>9</v>
      </c>
      <c r="B588" s="30" t="str">
        <f>VLOOKUP(A588,テーブル!$A$2:$B$12,2)</f>
        <v>学校</v>
      </c>
      <c r="C588" s="30">
        <v>1</v>
      </c>
      <c r="D588" s="1" t="str">
        <f>VLOOKUP(C588,テーブル!$D$2:$E$13,2)</f>
        <v>県有施設
</v>
      </c>
      <c r="E588" s="1" t="s">
        <v>79</v>
      </c>
      <c r="F588" s="16" t="s">
        <v>80</v>
      </c>
      <c r="H588" s="4">
        <v>1</v>
      </c>
      <c r="K588" s="5"/>
    </row>
    <row r="589" spans="1:11" ht="21">
      <c r="A589" s="56">
        <v>9</v>
      </c>
      <c r="B589" s="30" t="str">
        <f>VLOOKUP(A589,テーブル!$A$2:$B$12,2)</f>
        <v>学校</v>
      </c>
      <c r="C589" s="30">
        <v>2</v>
      </c>
      <c r="D589" s="1" t="str">
        <f>VLOOKUP(C589,テーブル!$D$2:$E$13,2)</f>
        <v>市町村
施設
</v>
      </c>
      <c r="E589" s="1" t="s">
        <v>1270</v>
      </c>
      <c r="F589" s="16" t="s">
        <v>221</v>
      </c>
      <c r="H589" s="4">
        <v>1</v>
      </c>
      <c r="K589" s="5"/>
    </row>
    <row r="590" spans="1:11" ht="21">
      <c r="A590" s="56">
        <v>9</v>
      </c>
      <c r="B590" s="30" t="str">
        <f>VLOOKUP(A590,テーブル!$A$2:$B$12,2)</f>
        <v>学校</v>
      </c>
      <c r="C590" s="30">
        <v>2</v>
      </c>
      <c r="D590" s="1" t="str">
        <f>VLOOKUP(C590,テーブル!$D$2:$E$13,2)</f>
        <v>市町村
施設
</v>
      </c>
      <c r="E590" s="1" t="s">
        <v>1271</v>
      </c>
      <c r="F590" s="16" t="s">
        <v>222</v>
      </c>
      <c r="H590" s="4">
        <v>1</v>
      </c>
      <c r="K590" s="5"/>
    </row>
    <row r="591" spans="1:11" ht="21">
      <c r="A591" s="56">
        <v>9</v>
      </c>
      <c r="B591" s="30" t="str">
        <f>VLOOKUP(A591,テーブル!$A$2:$B$12,2)</f>
        <v>学校</v>
      </c>
      <c r="C591" s="30">
        <v>2</v>
      </c>
      <c r="D591" s="1" t="str">
        <f>VLOOKUP(C591,テーブル!$D$2:$E$13,2)</f>
        <v>市町村
施設
</v>
      </c>
      <c r="E591" s="1" t="s">
        <v>1268</v>
      </c>
      <c r="F591" s="16" t="s">
        <v>219</v>
      </c>
      <c r="H591" s="4">
        <v>1</v>
      </c>
      <c r="K591" s="5"/>
    </row>
    <row r="592" spans="1:11" ht="21">
      <c r="A592" s="56">
        <v>9</v>
      </c>
      <c r="B592" s="30" t="str">
        <f>VLOOKUP(A592,テーブル!$A$2:$B$12,2)</f>
        <v>学校</v>
      </c>
      <c r="C592" s="30">
        <v>2</v>
      </c>
      <c r="D592" s="1" t="str">
        <f>VLOOKUP(C592,テーブル!$D$2:$E$13,2)</f>
        <v>市町村
施設
</v>
      </c>
      <c r="E592" s="1" t="s">
        <v>1278</v>
      </c>
      <c r="F592" s="16" t="s">
        <v>229</v>
      </c>
      <c r="H592" s="4">
        <v>1</v>
      </c>
      <c r="K592" s="5"/>
    </row>
    <row r="593" spans="1:11" ht="21">
      <c r="A593" s="56">
        <v>9</v>
      </c>
      <c r="B593" s="30" t="str">
        <f>VLOOKUP(A593,テーブル!$A$2:$B$12,2)</f>
        <v>学校</v>
      </c>
      <c r="C593" s="30">
        <v>2</v>
      </c>
      <c r="D593" s="1" t="str">
        <f>VLOOKUP(C593,テーブル!$D$2:$E$13,2)</f>
        <v>市町村
施設
</v>
      </c>
      <c r="E593" s="1" t="s">
        <v>1273</v>
      </c>
      <c r="F593" s="16" t="s">
        <v>224</v>
      </c>
      <c r="H593" s="4">
        <v>1</v>
      </c>
      <c r="K593" s="5"/>
    </row>
    <row r="594" spans="1:11" ht="21">
      <c r="A594" s="56">
        <v>9</v>
      </c>
      <c r="B594" s="30" t="str">
        <f>VLOOKUP(A594,テーブル!$A$2:$B$12,2)</f>
        <v>学校</v>
      </c>
      <c r="C594" s="30">
        <v>2</v>
      </c>
      <c r="D594" s="1" t="str">
        <f>VLOOKUP(C594,テーブル!$D$2:$E$13,2)</f>
        <v>市町村
施設
</v>
      </c>
      <c r="E594" s="1" t="s">
        <v>1272</v>
      </c>
      <c r="F594" s="16" t="s">
        <v>223</v>
      </c>
      <c r="H594" s="4">
        <v>1</v>
      </c>
      <c r="K594" s="5"/>
    </row>
    <row r="595" spans="1:11" ht="21">
      <c r="A595" s="56">
        <v>9</v>
      </c>
      <c r="B595" s="30" t="str">
        <f>VLOOKUP(A595,テーブル!$A$2:$B$12,2)</f>
        <v>学校</v>
      </c>
      <c r="C595" s="30">
        <v>2</v>
      </c>
      <c r="D595" s="1" t="str">
        <f>VLOOKUP(C595,テーブル!$D$2:$E$13,2)</f>
        <v>市町村
施設
</v>
      </c>
      <c r="E595" s="1" t="s">
        <v>1276</v>
      </c>
      <c r="F595" s="16" t="s">
        <v>227</v>
      </c>
      <c r="H595" s="4">
        <v>1</v>
      </c>
      <c r="K595" s="5"/>
    </row>
    <row r="596" spans="1:11" ht="21">
      <c r="A596" s="56">
        <v>9</v>
      </c>
      <c r="B596" s="30" t="str">
        <f>VLOOKUP(A596,テーブル!$A$2:$B$12,2)</f>
        <v>学校</v>
      </c>
      <c r="C596" s="30">
        <v>2</v>
      </c>
      <c r="D596" s="1" t="str">
        <f>VLOOKUP(C596,テーブル!$D$2:$E$13,2)</f>
        <v>市町村
施設
</v>
      </c>
      <c r="E596" s="1" t="s">
        <v>1269</v>
      </c>
      <c r="F596" s="16" t="s">
        <v>220</v>
      </c>
      <c r="H596" s="4">
        <v>1</v>
      </c>
      <c r="K596" s="5"/>
    </row>
    <row r="597" spans="1:11" ht="21">
      <c r="A597" s="56">
        <v>9</v>
      </c>
      <c r="B597" s="30" t="str">
        <f>VLOOKUP(A597,テーブル!$A$2:$B$12,2)</f>
        <v>学校</v>
      </c>
      <c r="C597" s="30">
        <v>2</v>
      </c>
      <c r="D597" s="1" t="str">
        <f>VLOOKUP(C597,テーブル!$D$2:$E$13,2)</f>
        <v>市町村
施設
</v>
      </c>
      <c r="E597" s="1" t="s">
        <v>1275</v>
      </c>
      <c r="F597" s="16" t="s">
        <v>226</v>
      </c>
      <c r="H597" s="4">
        <v>1</v>
      </c>
      <c r="K597" s="5"/>
    </row>
    <row r="598" spans="1:11" ht="21">
      <c r="A598" s="56">
        <v>9</v>
      </c>
      <c r="B598" s="30" t="str">
        <f>VLOOKUP(A598,テーブル!$A$2:$B$12,2)</f>
        <v>学校</v>
      </c>
      <c r="C598" s="30">
        <v>2</v>
      </c>
      <c r="D598" s="1" t="str">
        <f>VLOOKUP(C598,テーブル!$D$2:$E$13,2)</f>
        <v>市町村
施設
</v>
      </c>
      <c r="E598" s="1" t="s">
        <v>1277</v>
      </c>
      <c r="F598" s="16" t="s">
        <v>228</v>
      </c>
      <c r="H598" s="4">
        <v>1</v>
      </c>
      <c r="K598" s="5"/>
    </row>
    <row r="599" spans="1:11" ht="21">
      <c r="A599" s="56">
        <v>9</v>
      </c>
      <c r="B599" s="30" t="str">
        <f>VLOOKUP(A599,テーブル!$A$2:$B$12,2)</f>
        <v>学校</v>
      </c>
      <c r="C599" s="30">
        <v>2</v>
      </c>
      <c r="D599" s="1" t="str">
        <f>VLOOKUP(C599,テーブル!$D$2:$E$13,2)</f>
        <v>市町村
施設
</v>
      </c>
      <c r="E599" s="1" t="s">
        <v>1274</v>
      </c>
      <c r="F599" s="16" t="s">
        <v>225</v>
      </c>
      <c r="H599" s="4">
        <v>1</v>
      </c>
      <c r="K599" s="5"/>
    </row>
    <row r="600" spans="1:11" ht="21">
      <c r="A600" s="56">
        <v>9</v>
      </c>
      <c r="B600" s="30" t="str">
        <f>VLOOKUP(A600,テーブル!$A$2:$B$12,2)</f>
        <v>学校</v>
      </c>
      <c r="C600" s="30">
        <v>2</v>
      </c>
      <c r="D600" s="1" t="str">
        <f>VLOOKUP(C600,テーブル!$D$2:$E$13,2)</f>
        <v>市町村
施設
</v>
      </c>
      <c r="E600" s="1" t="s">
        <v>1282</v>
      </c>
      <c r="F600" s="16" t="s">
        <v>233</v>
      </c>
      <c r="H600" s="4">
        <v>1</v>
      </c>
      <c r="K600" s="5"/>
    </row>
    <row r="601" spans="1:11" ht="21">
      <c r="A601" s="56">
        <v>9</v>
      </c>
      <c r="B601" s="30" t="str">
        <f>VLOOKUP(A601,テーブル!$A$2:$B$12,2)</f>
        <v>学校</v>
      </c>
      <c r="C601" s="30">
        <v>2</v>
      </c>
      <c r="D601" s="1" t="str">
        <f>VLOOKUP(C601,テーブル!$D$2:$E$13,2)</f>
        <v>市町村
施設
</v>
      </c>
      <c r="E601" s="1" t="s">
        <v>1279</v>
      </c>
      <c r="F601" s="16" t="s">
        <v>230</v>
      </c>
      <c r="H601" s="4">
        <v>1</v>
      </c>
      <c r="K601" s="5"/>
    </row>
    <row r="602" spans="1:11" ht="21">
      <c r="A602" s="56">
        <v>9</v>
      </c>
      <c r="B602" s="30" t="str">
        <f>VLOOKUP(A602,テーブル!$A$2:$B$12,2)</f>
        <v>学校</v>
      </c>
      <c r="C602" s="30">
        <v>2</v>
      </c>
      <c r="D602" s="1" t="str">
        <f>VLOOKUP(C602,テーブル!$D$2:$E$13,2)</f>
        <v>市町村
施設
</v>
      </c>
      <c r="E602" s="1" t="s">
        <v>1280</v>
      </c>
      <c r="F602" s="16" t="s">
        <v>231</v>
      </c>
      <c r="H602" s="4">
        <v>1</v>
      </c>
      <c r="K602" s="5"/>
    </row>
    <row r="603" spans="1:11" ht="21">
      <c r="A603" s="56">
        <v>9</v>
      </c>
      <c r="B603" s="30" t="str">
        <f>VLOOKUP(A603,テーブル!$A$2:$B$12,2)</f>
        <v>学校</v>
      </c>
      <c r="C603" s="30">
        <v>2</v>
      </c>
      <c r="D603" s="1" t="str">
        <f>VLOOKUP(C603,テーブル!$D$2:$E$13,2)</f>
        <v>市町村
施設
</v>
      </c>
      <c r="E603" s="1" t="s">
        <v>1281</v>
      </c>
      <c r="F603" s="16" t="s">
        <v>232</v>
      </c>
      <c r="H603" s="4">
        <v>1</v>
      </c>
      <c r="K603" s="5"/>
    </row>
    <row r="604" spans="1:11" ht="21">
      <c r="A604" s="56">
        <v>9</v>
      </c>
      <c r="B604" s="30" t="str">
        <f>VLOOKUP(A604,テーブル!$A$2:$B$12,2)</f>
        <v>学校</v>
      </c>
      <c r="C604" s="30">
        <v>2</v>
      </c>
      <c r="D604" s="1" t="str">
        <f>VLOOKUP(C604,テーブル!$D$2:$E$13,2)</f>
        <v>市町村
施設
</v>
      </c>
      <c r="E604" s="1" t="s">
        <v>1283</v>
      </c>
      <c r="F604" s="16" t="s">
        <v>234</v>
      </c>
      <c r="H604" s="4">
        <v>1</v>
      </c>
      <c r="K604" s="5"/>
    </row>
    <row r="605" spans="1:11" ht="21">
      <c r="A605" s="56">
        <v>10</v>
      </c>
      <c r="B605" s="30" t="str">
        <f>VLOOKUP(A605,テーブル!$A$2:$B$12,2)</f>
        <v>銀行・郵便局</v>
      </c>
      <c r="C605" s="30">
        <v>4</v>
      </c>
      <c r="D605" s="1" t="str">
        <f>VLOOKUP(C605,テーブル!$D$2:$E$13,2)</f>
        <v>民間施設</v>
      </c>
      <c r="E605" s="1" t="s">
        <v>1</v>
      </c>
      <c r="F605" s="16" t="s">
        <v>436</v>
      </c>
      <c r="H605" s="4">
        <v>1</v>
      </c>
      <c r="K605" s="5"/>
    </row>
    <row r="606" spans="1:11" ht="21">
      <c r="A606" s="56">
        <v>10</v>
      </c>
      <c r="B606" s="30" t="str">
        <f>VLOOKUP(A606,テーブル!$A$2:$B$12,2)</f>
        <v>銀行・郵便局</v>
      </c>
      <c r="C606" s="30">
        <v>4</v>
      </c>
      <c r="D606" s="1" t="str">
        <f>VLOOKUP(C606,テーブル!$D$2:$E$13,2)</f>
        <v>民間施設</v>
      </c>
      <c r="E606" s="1" t="s">
        <v>2</v>
      </c>
      <c r="F606" s="16" t="s">
        <v>3</v>
      </c>
      <c r="H606" s="4">
        <v>1</v>
      </c>
      <c r="K606" s="5"/>
    </row>
    <row r="607" spans="1:11" ht="21">
      <c r="A607" s="56">
        <v>10</v>
      </c>
      <c r="B607" s="30" t="str">
        <f>VLOOKUP(A607,テーブル!$A$2:$B$12,2)</f>
        <v>銀行・郵便局</v>
      </c>
      <c r="C607" s="30">
        <v>4</v>
      </c>
      <c r="D607" s="1" t="str">
        <f>VLOOKUP(C607,テーブル!$D$2:$E$13,2)</f>
        <v>民間施設</v>
      </c>
      <c r="E607" s="1" t="s">
        <v>1285</v>
      </c>
      <c r="F607" s="16" t="s">
        <v>892</v>
      </c>
      <c r="H607" s="4">
        <v>1</v>
      </c>
      <c r="K607" s="5"/>
    </row>
    <row r="608" spans="1:11" ht="21">
      <c r="A608" s="56">
        <v>10</v>
      </c>
      <c r="B608" s="30" t="str">
        <f>VLOOKUP(A608,テーブル!$A$2:$B$12,2)</f>
        <v>銀行・郵便局</v>
      </c>
      <c r="C608" s="30">
        <v>4</v>
      </c>
      <c r="D608" s="1" t="str">
        <f>VLOOKUP(C608,テーブル!$D$2:$E$13,2)</f>
        <v>民間施設</v>
      </c>
      <c r="E608" s="1" t="s">
        <v>1403</v>
      </c>
      <c r="F608" s="16" t="s">
        <v>1402</v>
      </c>
      <c r="H608" s="4">
        <v>1</v>
      </c>
      <c r="K608" s="5"/>
    </row>
    <row r="609" spans="1:11" ht="21">
      <c r="A609" s="56">
        <v>11</v>
      </c>
      <c r="B609" s="30" t="str">
        <f>VLOOKUP(A609,テーブル!$A$2:$B$12,2)</f>
        <v>そのほか</v>
      </c>
      <c r="C609" s="30">
        <v>1</v>
      </c>
      <c r="D609" s="1" t="str">
        <f>VLOOKUP(C609,テーブル!$D$2:$E$13,2)</f>
        <v>県有施設
</v>
      </c>
      <c r="E609" s="1" t="s">
        <v>85</v>
      </c>
      <c r="F609" s="16" t="s">
        <v>86</v>
      </c>
      <c r="H609" s="4">
        <v>1</v>
      </c>
      <c r="K609" s="5"/>
    </row>
    <row r="610" spans="1:11" ht="21">
      <c r="A610" s="56">
        <v>11</v>
      </c>
      <c r="B610" s="30" t="str">
        <f>VLOOKUP(A610,テーブル!$A$2:$B$12,2)</f>
        <v>そのほか</v>
      </c>
      <c r="C610" s="30">
        <v>2</v>
      </c>
      <c r="D610" s="1" t="str">
        <f>VLOOKUP(C610,テーブル!$D$2:$E$13,2)</f>
        <v>市町村
施設
</v>
      </c>
      <c r="E610" s="1" t="s">
        <v>213</v>
      </c>
      <c r="F610" s="16" t="s">
        <v>437</v>
      </c>
      <c r="H610" s="4">
        <v>1</v>
      </c>
      <c r="K610" s="5"/>
    </row>
    <row r="611" spans="1:11" ht="21">
      <c r="A611" s="56">
        <v>11</v>
      </c>
      <c r="B611" s="30" t="str">
        <f>VLOOKUP(A611,テーブル!$A$2:$B$12,2)</f>
        <v>そのほか</v>
      </c>
      <c r="C611" s="30">
        <v>2</v>
      </c>
      <c r="D611" s="1" t="str">
        <f>VLOOKUP(C611,テーブル!$D$2:$E$13,2)</f>
        <v>市町村
施設
</v>
      </c>
      <c r="E611" s="1" t="s">
        <v>307</v>
      </c>
      <c r="F611" s="16" t="s">
        <v>308</v>
      </c>
      <c r="H611" s="4">
        <v>1</v>
      </c>
      <c r="K611" s="5"/>
    </row>
    <row r="612" spans="1:11" ht="21">
      <c r="A612" s="56">
        <v>11</v>
      </c>
      <c r="B612" s="30" t="str">
        <f>VLOOKUP(A612,テーブル!$A$2:$B$12,2)</f>
        <v>そのほか</v>
      </c>
      <c r="C612" s="30">
        <v>2</v>
      </c>
      <c r="D612" s="1" t="str">
        <f>VLOOKUP(C612,テーブル!$D$2:$E$13,2)</f>
        <v>市町村
施設
</v>
      </c>
      <c r="E612" s="1" t="s">
        <v>214</v>
      </c>
      <c r="F612" s="16" t="s">
        <v>438</v>
      </c>
      <c r="H612" s="4">
        <v>1</v>
      </c>
      <c r="K612" s="5"/>
    </row>
    <row r="613" spans="1:11" ht="21">
      <c r="A613" s="56">
        <v>11</v>
      </c>
      <c r="B613" s="30" t="str">
        <f>VLOOKUP(A613,テーブル!$A$2:$B$12,2)</f>
        <v>そのほか</v>
      </c>
      <c r="C613" s="30">
        <v>2</v>
      </c>
      <c r="D613" s="1" t="str">
        <f>VLOOKUP(C613,テーブル!$D$2:$E$13,2)</f>
        <v>市町村
施設
</v>
      </c>
      <c r="E613" s="1" t="s">
        <v>215</v>
      </c>
      <c r="F613" s="16" t="s">
        <v>439</v>
      </c>
      <c r="H613" s="4">
        <v>1</v>
      </c>
      <c r="K613" s="5"/>
    </row>
    <row r="614" spans="1:11" ht="21">
      <c r="A614" s="56">
        <v>11</v>
      </c>
      <c r="B614" s="30" t="str">
        <f>VLOOKUP(A614,テーブル!$A$2:$B$12,2)</f>
        <v>そのほか</v>
      </c>
      <c r="C614" s="30">
        <v>2</v>
      </c>
      <c r="D614" s="1" t="str">
        <f>VLOOKUP(C614,テーブル!$D$2:$E$13,2)</f>
        <v>市町村
施設
</v>
      </c>
      <c r="E614" s="1" t="s">
        <v>218</v>
      </c>
      <c r="F614" s="16" t="s">
        <v>440</v>
      </c>
      <c r="H614" s="4">
        <v>1</v>
      </c>
      <c r="K614" s="5"/>
    </row>
    <row r="615" spans="1:11" ht="21">
      <c r="A615" s="56">
        <v>11</v>
      </c>
      <c r="B615" s="30" t="str">
        <f>VLOOKUP(A615,テーブル!$A$2:$B$12,2)</f>
        <v>そのほか</v>
      </c>
      <c r="C615" s="30">
        <v>4</v>
      </c>
      <c r="D615" s="1" t="str">
        <f>VLOOKUP(C615,テーブル!$D$2:$E$13,2)</f>
        <v>民間施設</v>
      </c>
      <c r="E615" s="1" t="s">
        <v>1286</v>
      </c>
      <c r="F615" s="16" t="s">
        <v>550</v>
      </c>
      <c r="H615" s="4">
        <v>1</v>
      </c>
      <c r="K615" s="5"/>
    </row>
    <row r="616" spans="1:11" ht="21">
      <c r="A616" s="56">
        <v>11</v>
      </c>
      <c r="B616" s="30" t="str">
        <f>VLOOKUP(A616,テーブル!$A$2:$B$12,2)</f>
        <v>そのほか</v>
      </c>
      <c r="C616" s="30">
        <v>4</v>
      </c>
      <c r="D616" s="1" t="str">
        <f>VLOOKUP(C616,テーブル!$D$2:$E$13,2)</f>
        <v>民間施設</v>
      </c>
      <c r="E616" s="1" t="s">
        <v>1300</v>
      </c>
      <c r="F616" s="16" t="s">
        <v>1094</v>
      </c>
      <c r="H616" s="4">
        <v>1</v>
      </c>
      <c r="K616" s="5"/>
    </row>
    <row r="617" spans="1:11" ht="21">
      <c r="A617" s="56">
        <v>11</v>
      </c>
      <c r="B617" s="30" t="str">
        <f>VLOOKUP(A617,テーブル!$A$2:$B$12,2)</f>
        <v>そのほか</v>
      </c>
      <c r="C617" s="30">
        <v>4</v>
      </c>
      <c r="D617" s="1" t="str">
        <f>VLOOKUP(C617,テーブル!$D$2:$E$13,2)</f>
        <v>民間施設</v>
      </c>
      <c r="E617" s="1" t="s">
        <v>551</v>
      </c>
      <c r="F617" s="16" t="s">
        <v>552</v>
      </c>
      <c r="H617" s="4">
        <v>1</v>
      </c>
      <c r="K617" s="5"/>
    </row>
    <row r="618" spans="1:11" ht="21">
      <c r="A618" s="61">
        <v>11</v>
      </c>
      <c r="B618" s="62" t="str">
        <f>VLOOKUP(A618,テーブル!$A$2:$B$12,2)</f>
        <v>そのほか</v>
      </c>
      <c r="C618" s="63">
        <v>4</v>
      </c>
      <c r="D618" s="21" t="str">
        <f>VLOOKUP(C618,テーブル!$D$2:$E$13,2)</f>
        <v>民間施設</v>
      </c>
      <c r="E618" s="27" t="s">
        <v>553</v>
      </c>
      <c r="F618" s="28" t="s">
        <v>552</v>
      </c>
      <c r="H618" s="4">
        <v>1</v>
      </c>
      <c r="K618" s="5"/>
    </row>
    <row r="619" spans="1:11" ht="21.75" thickBot="1">
      <c r="A619" s="61">
        <v>11</v>
      </c>
      <c r="B619" s="62" t="str">
        <f>VLOOKUP(A619,テーブル!$A$2:$B$12,2)</f>
        <v>そのほか</v>
      </c>
      <c r="C619" s="63">
        <v>4</v>
      </c>
      <c r="D619" s="21" t="str">
        <f>VLOOKUP(C619,テーブル!$D$2:$E$13,2)</f>
        <v>民間施設</v>
      </c>
      <c r="E619" s="27" t="s">
        <v>1505</v>
      </c>
      <c r="F619" s="28" t="s">
        <v>1506</v>
      </c>
      <c r="H619" s="4">
        <v>1</v>
      </c>
      <c r="K619" s="5"/>
    </row>
    <row r="620" spans="1:11" ht="22.5" customHeight="1" thickBot="1" thickTop="1">
      <c r="A620" s="116" t="str">
        <f>"境港市("&amp;H620&amp;"施設)"</f>
        <v>境港市(39施設)</v>
      </c>
      <c r="B620" s="117"/>
      <c r="C620" s="117"/>
      <c r="D620" s="117"/>
      <c r="E620" s="117"/>
      <c r="F620" s="118"/>
      <c r="H620" s="4">
        <f>SUM(H621:H659)</f>
        <v>39</v>
      </c>
      <c r="K620" s="5"/>
    </row>
    <row r="621" spans="1:8" s="5" customFormat="1" ht="21.75" thickTop="1">
      <c r="A621" s="64">
        <v>1</v>
      </c>
      <c r="B621" s="65" t="str">
        <f>VLOOKUP(A621,テーブル!$A$2:$B$12,2)</f>
        <v>医療機関</v>
      </c>
      <c r="C621" s="66">
        <v>4</v>
      </c>
      <c r="D621" s="23" t="str">
        <f>VLOOKUP(C621,テーブル!$D$2:$E$13,2)</f>
        <v>民間施設</v>
      </c>
      <c r="E621" s="14" t="s">
        <v>1176</v>
      </c>
      <c r="F621" s="17" t="s">
        <v>441</v>
      </c>
      <c r="H621" s="5">
        <v>1</v>
      </c>
    </row>
    <row r="622" spans="1:8" s="5" customFormat="1" ht="21">
      <c r="A622" s="56">
        <v>1</v>
      </c>
      <c r="B622" s="55" t="str">
        <f>VLOOKUP(A622,テーブル!$A$2:$B$12,2)</f>
        <v>医療機関</v>
      </c>
      <c r="C622" s="30">
        <v>4</v>
      </c>
      <c r="D622" s="25" t="str">
        <f>VLOOKUP(C622,テーブル!$D$2:$E$13,2)</f>
        <v>民間施設</v>
      </c>
      <c r="E622" s="1" t="s">
        <v>622</v>
      </c>
      <c r="F622" s="16" t="s">
        <v>54</v>
      </c>
      <c r="H622" s="5">
        <v>1</v>
      </c>
    </row>
    <row r="623" spans="1:8" s="5" customFormat="1" ht="21">
      <c r="A623" s="56">
        <v>1</v>
      </c>
      <c r="B623" s="55" t="str">
        <f>VLOOKUP(A623,テーブル!$A$2:$B$12,2)</f>
        <v>医療機関</v>
      </c>
      <c r="C623" s="30">
        <v>4</v>
      </c>
      <c r="D623" s="25" t="str">
        <f>VLOOKUP(C623,テーブル!$D$2:$E$13,2)</f>
        <v>民間施設</v>
      </c>
      <c r="E623" s="1" t="s">
        <v>1168</v>
      </c>
      <c r="F623" s="16" t="s">
        <v>456</v>
      </c>
      <c r="H623" s="5">
        <v>1</v>
      </c>
    </row>
    <row r="624" spans="1:8" s="5" customFormat="1" ht="21">
      <c r="A624" s="56">
        <v>1</v>
      </c>
      <c r="B624" s="55" t="str">
        <f>VLOOKUP(A624,テーブル!$A$2:$B$12,2)</f>
        <v>医療機関</v>
      </c>
      <c r="C624" s="30">
        <v>4</v>
      </c>
      <c r="D624" s="25" t="str">
        <f>VLOOKUP(C624,テーブル!$D$2:$E$13,2)</f>
        <v>民間施設</v>
      </c>
      <c r="E624" s="1" t="s">
        <v>1023</v>
      </c>
      <c r="F624" s="16" t="s">
        <v>962</v>
      </c>
      <c r="H624" s="5">
        <v>1</v>
      </c>
    </row>
    <row r="625" spans="1:8" s="5" customFormat="1" ht="21">
      <c r="A625" s="56">
        <v>1</v>
      </c>
      <c r="B625" s="55" t="str">
        <f>VLOOKUP(A625,テーブル!$A$2:$B$12,2)</f>
        <v>医療機関</v>
      </c>
      <c r="C625" s="30">
        <v>4</v>
      </c>
      <c r="D625" s="25" t="str">
        <f>VLOOKUP(C625,テーブル!$D$2:$E$13,2)</f>
        <v>民間施設</v>
      </c>
      <c r="E625" s="1" t="s">
        <v>1059</v>
      </c>
      <c r="F625" s="16" t="s">
        <v>1060</v>
      </c>
      <c r="H625" s="5">
        <v>1</v>
      </c>
    </row>
    <row r="626" spans="1:11" ht="21">
      <c r="A626" s="56">
        <v>2</v>
      </c>
      <c r="B626" s="55" t="str">
        <f>VLOOKUP(A626,テーブル!$A$2:$B$12,2)</f>
        <v>福祉施設</v>
      </c>
      <c r="C626" s="30">
        <v>4</v>
      </c>
      <c r="D626" s="25" t="str">
        <f>VLOOKUP(C626,テーブル!$D$2:$E$13,2)</f>
        <v>民間施設</v>
      </c>
      <c r="E626" s="1" t="s">
        <v>508</v>
      </c>
      <c r="F626" s="16" t="s">
        <v>509</v>
      </c>
      <c r="H626" s="5">
        <v>1</v>
      </c>
      <c r="K626" s="5"/>
    </row>
    <row r="627" spans="1:11" ht="21">
      <c r="A627" s="56">
        <v>2</v>
      </c>
      <c r="B627" s="55" t="str">
        <f>VLOOKUP(A627,テーブル!$A$2:$B$12,2)</f>
        <v>福祉施設</v>
      </c>
      <c r="C627" s="30">
        <v>4</v>
      </c>
      <c r="D627" s="25" t="str">
        <f>VLOOKUP(C627,テーブル!$D$2:$E$13,2)</f>
        <v>民間施設</v>
      </c>
      <c r="E627" s="1" t="s">
        <v>950</v>
      </c>
      <c r="F627" s="16" t="s">
        <v>928</v>
      </c>
      <c r="H627" s="5">
        <v>1</v>
      </c>
      <c r="K627" s="5"/>
    </row>
    <row r="628" spans="1:11" ht="21">
      <c r="A628" s="56">
        <v>2</v>
      </c>
      <c r="B628" s="55" t="str">
        <f>VLOOKUP(A628,テーブル!$A$2:$B$12,2)</f>
        <v>福祉施設</v>
      </c>
      <c r="C628" s="30">
        <v>4</v>
      </c>
      <c r="D628" s="25" t="str">
        <f>VLOOKUP(C628,テーブル!$D$2:$E$13,2)</f>
        <v>民間施設</v>
      </c>
      <c r="E628" s="1" t="s">
        <v>951</v>
      </c>
      <c r="F628" s="16" t="s">
        <v>929</v>
      </c>
      <c r="H628" s="5">
        <v>1</v>
      </c>
      <c r="K628" s="5"/>
    </row>
    <row r="629" spans="1:11" ht="21">
      <c r="A629" s="56">
        <v>2</v>
      </c>
      <c r="B629" s="55" t="str">
        <f>VLOOKUP(A629,テーブル!$A$2:$B$12,2)</f>
        <v>福祉施設</v>
      </c>
      <c r="C629" s="30">
        <v>4</v>
      </c>
      <c r="D629" s="25" t="str">
        <f>VLOOKUP(C629,テーブル!$D$2:$E$13,2)</f>
        <v>民間施設</v>
      </c>
      <c r="E629" s="1" t="s">
        <v>952</v>
      </c>
      <c r="F629" s="16" t="s">
        <v>930</v>
      </c>
      <c r="H629" s="5">
        <v>1</v>
      </c>
      <c r="K629" s="5"/>
    </row>
    <row r="630" spans="1:11" ht="21">
      <c r="A630" s="56">
        <v>2</v>
      </c>
      <c r="B630" s="55" t="str">
        <f>VLOOKUP(A630,テーブル!$A$2:$B$12,2)</f>
        <v>福祉施設</v>
      </c>
      <c r="C630" s="30">
        <v>4</v>
      </c>
      <c r="D630" s="25" t="str">
        <f>VLOOKUP(C630,テーブル!$D$2:$E$13,2)</f>
        <v>民間施設</v>
      </c>
      <c r="E630" s="1" t="s">
        <v>1210</v>
      </c>
      <c r="F630" s="16" t="s">
        <v>931</v>
      </c>
      <c r="H630" s="5">
        <v>1</v>
      </c>
      <c r="K630" s="5"/>
    </row>
    <row r="631" spans="1:11" ht="21">
      <c r="A631" s="56">
        <v>2</v>
      </c>
      <c r="B631" s="55" t="str">
        <f>VLOOKUP(A631,テーブル!$A$2:$B$12,2)</f>
        <v>福祉施設</v>
      </c>
      <c r="C631" s="30">
        <v>4</v>
      </c>
      <c r="D631" s="25" t="str">
        <f>VLOOKUP(C631,テーブル!$D$2:$E$13,2)</f>
        <v>民間施設</v>
      </c>
      <c r="E631" s="1" t="s">
        <v>1209</v>
      </c>
      <c r="F631" s="16" t="s">
        <v>932</v>
      </c>
      <c r="H631" s="5">
        <v>1</v>
      </c>
      <c r="K631" s="5"/>
    </row>
    <row r="632" spans="1:11" ht="21">
      <c r="A632" s="56">
        <v>2</v>
      </c>
      <c r="B632" s="55" t="str">
        <f>VLOOKUP(A632,テーブル!$A$2:$B$12,2)</f>
        <v>福祉施設</v>
      </c>
      <c r="C632" s="30">
        <v>4</v>
      </c>
      <c r="D632" s="25" t="str">
        <f>VLOOKUP(C632,テーブル!$D$2:$E$13,2)</f>
        <v>民間施設</v>
      </c>
      <c r="E632" s="1" t="s">
        <v>1208</v>
      </c>
      <c r="F632" s="16" t="s">
        <v>933</v>
      </c>
      <c r="H632" s="5">
        <v>1</v>
      </c>
      <c r="K632" s="5"/>
    </row>
    <row r="633" spans="1:11" ht="21">
      <c r="A633" s="56">
        <v>2</v>
      </c>
      <c r="B633" s="55" t="str">
        <f>VLOOKUP(A633,テーブル!$A$2:$B$12,2)</f>
        <v>福祉施設</v>
      </c>
      <c r="C633" s="30">
        <v>4</v>
      </c>
      <c r="D633" s="25" t="str">
        <f>VLOOKUP(C633,テーブル!$D$2:$E$13,2)</f>
        <v>民間施設</v>
      </c>
      <c r="E633" s="1" t="s">
        <v>960</v>
      </c>
      <c r="F633" s="16" t="s">
        <v>961</v>
      </c>
      <c r="H633" s="5">
        <v>1</v>
      </c>
      <c r="K633" s="5"/>
    </row>
    <row r="634" spans="1:11" ht="21">
      <c r="A634" s="56">
        <v>3</v>
      </c>
      <c r="B634" s="55" t="str">
        <f>VLOOKUP(A634,テーブル!$A$2:$B$12,2)</f>
        <v>文化施設</v>
      </c>
      <c r="C634" s="55">
        <v>2</v>
      </c>
      <c r="D634" s="25" t="str">
        <f>VLOOKUP(C634,テーブル!$D$2:$E$13,2)</f>
        <v>市町村
施設
</v>
      </c>
      <c r="E634" s="1" t="s">
        <v>41</v>
      </c>
      <c r="F634" s="16" t="s">
        <v>442</v>
      </c>
      <c r="H634" s="5">
        <v>1</v>
      </c>
      <c r="K634" s="5"/>
    </row>
    <row r="635" spans="1:11" ht="21">
      <c r="A635" s="56">
        <v>3</v>
      </c>
      <c r="B635" s="55" t="str">
        <f>VLOOKUP(A635,テーブル!$A$2:$B$12,2)</f>
        <v>文化施設</v>
      </c>
      <c r="C635" s="55">
        <v>2</v>
      </c>
      <c r="D635" s="25" t="str">
        <f>VLOOKUP(C635,テーブル!$D$2:$E$13,2)</f>
        <v>市町村
施設
</v>
      </c>
      <c r="E635" s="1" t="s">
        <v>42</v>
      </c>
      <c r="F635" s="16" t="s">
        <v>443</v>
      </c>
      <c r="H635" s="5">
        <v>1</v>
      </c>
      <c r="K635" s="5"/>
    </row>
    <row r="636" spans="1:11" ht="21">
      <c r="A636" s="56">
        <v>4</v>
      </c>
      <c r="B636" s="55" t="str">
        <f>VLOOKUP(A636,テーブル!$A$2:$B$12,2)</f>
        <v>官公庁</v>
      </c>
      <c r="C636" s="30">
        <v>2</v>
      </c>
      <c r="D636" s="25" t="str">
        <f>VLOOKUP(C636,テーブル!$D$2:$E$13,2)</f>
        <v>市町村
施設
</v>
      </c>
      <c r="E636" s="1" t="s">
        <v>43</v>
      </c>
      <c r="F636" s="16" t="s">
        <v>442</v>
      </c>
      <c r="H636" s="5">
        <v>1</v>
      </c>
      <c r="K636" s="5"/>
    </row>
    <row r="637" spans="1:11" ht="21">
      <c r="A637" s="56">
        <v>4</v>
      </c>
      <c r="B637" s="55" t="str">
        <f>VLOOKUP(A637,テーブル!$A$2:$B$12,2)</f>
        <v>官公庁</v>
      </c>
      <c r="C637" s="30">
        <v>2</v>
      </c>
      <c r="D637" s="25" t="str">
        <f>VLOOKUP(C637,テーブル!$D$2:$E$13,2)</f>
        <v>市町村
施設
</v>
      </c>
      <c r="E637" s="1" t="s">
        <v>44</v>
      </c>
      <c r="F637" s="16" t="s">
        <v>442</v>
      </c>
      <c r="H637" s="5">
        <v>1</v>
      </c>
      <c r="K637" s="5"/>
    </row>
    <row r="638" spans="1:11" ht="21">
      <c r="A638" s="56">
        <v>5</v>
      </c>
      <c r="B638" s="55" t="str">
        <f>VLOOKUP(A638,テーブル!$A$2:$B$12,2)</f>
        <v>物品販売・飲食店</v>
      </c>
      <c r="C638" s="30">
        <v>4</v>
      </c>
      <c r="D638" s="25" t="str">
        <f>VLOOKUP(C638,テーブル!$D$2:$E$13,2)</f>
        <v>民間施設</v>
      </c>
      <c r="E638" s="1" t="s">
        <v>1260</v>
      </c>
      <c r="F638" s="16" t="s">
        <v>444</v>
      </c>
      <c r="H638" s="5">
        <v>1</v>
      </c>
      <c r="K638" s="5"/>
    </row>
    <row r="639" spans="1:11" ht="21">
      <c r="A639" s="56">
        <v>5</v>
      </c>
      <c r="B639" s="55" t="str">
        <f>VLOOKUP(A639,テーブル!$A$2:$B$12,2)</f>
        <v>物品販売・飲食店</v>
      </c>
      <c r="C639" s="30">
        <v>4</v>
      </c>
      <c r="D639" s="25" t="str">
        <f>VLOOKUP(C639,テーブル!$D$2:$E$13,2)</f>
        <v>民間施設</v>
      </c>
      <c r="E639" s="1" t="s">
        <v>1259</v>
      </c>
      <c r="F639" s="16" t="s">
        <v>309</v>
      </c>
      <c r="H639" s="5">
        <v>1</v>
      </c>
      <c r="K639" s="5"/>
    </row>
    <row r="640" spans="1:11" ht="21">
      <c r="A640" s="56">
        <v>5</v>
      </c>
      <c r="B640" s="55" t="str">
        <f>VLOOKUP(A640,テーブル!$A$2:$B$12,2)</f>
        <v>物品販売・飲食店</v>
      </c>
      <c r="C640" s="30">
        <v>4</v>
      </c>
      <c r="D640" s="25" t="str">
        <f>VLOOKUP(C640,テーブル!$D$2:$E$13,2)</f>
        <v>民間施設</v>
      </c>
      <c r="E640" s="1" t="s">
        <v>728</v>
      </c>
      <c r="F640" s="16" t="s">
        <v>729</v>
      </c>
      <c r="H640" s="5">
        <v>1</v>
      </c>
      <c r="K640" s="5"/>
    </row>
    <row r="641" spans="1:11" ht="21">
      <c r="A641" s="56">
        <v>5</v>
      </c>
      <c r="B641" s="30" t="str">
        <f>VLOOKUP(A641,テーブル!$A$2:$B$12,2)</f>
        <v>物品販売・飲食店</v>
      </c>
      <c r="C641" s="30">
        <v>4</v>
      </c>
      <c r="D641" s="1" t="str">
        <f>VLOOKUP(C641,テーブル!$D$2:$E$13,2)</f>
        <v>民間施設</v>
      </c>
      <c r="E641" s="1" t="s">
        <v>730</v>
      </c>
      <c r="F641" s="16" t="s">
        <v>731</v>
      </c>
      <c r="H641" s="5">
        <v>1</v>
      </c>
      <c r="K641" s="5"/>
    </row>
    <row r="642" spans="1:11" ht="21">
      <c r="A642" s="56">
        <v>5</v>
      </c>
      <c r="B642" s="30" t="str">
        <f>VLOOKUP(A642,テーブル!$A$2:$B$12,2)</f>
        <v>物品販売・飲食店</v>
      </c>
      <c r="C642" s="30">
        <v>4</v>
      </c>
      <c r="D642" s="1" t="str">
        <f>VLOOKUP(C642,テーブル!$D$2:$E$13,2)</f>
        <v>民間施設</v>
      </c>
      <c r="E642" s="1" t="s">
        <v>900</v>
      </c>
      <c r="F642" s="16" t="s">
        <v>901</v>
      </c>
      <c r="H642" s="4">
        <v>1</v>
      </c>
      <c r="K642" s="5"/>
    </row>
    <row r="643" spans="1:11" ht="21">
      <c r="A643" s="56">
        <v>5</v>
      </c>
      <c r="B643" s="30" t="str">
        <f>VLOOKUP(A643,テーブル!$A$2:$B$12,2)</f>
        <v>物品販売・飲食店</v>
      </c>
      <c r="C643" s="30">
        <v>4</v>
      </c>
      <c r="D643" s="1" t="str">
        <f>VLOOKUP(C643,テーブル!$D$2:$E$13,2)</f>
        <v>民間施設</v>
      </c>
      <c r="E643" s="1" t="s">
        <v>1334</v>
      </c>
      <c r="F643" s="16" t="s">
        <v>1335</v>
      </c>
      <c r="H643" s="4">
        <v>1</v>
      </c>
      <c r="K643" s="5"/>
    </row>
    <row r="644" spans="1:11" ht="21">
      <c r="A644" s="56">
        <v>5</v>
      </c>
      <c r="B644" s="30" t="str">
        <f>VLOOKUP(A644,テーブル!$A$2:$B$12,2)</f>
        <v>物品販売・飲食店</v>
      </c>
      <c r="C644" s="30">
        <v>4</v>
      </c>
      <c r="D644" s="1" t="str">
        <f>VLOOKUP(C644,テーブル!$D$2:$E$13,2)</f>
        <v>民間施設</v>
      </c>
      <c r="E644" s="1" t="s">
        <v>1422</v>
      </c>
      <c r="F644" s="16" t="s">
        <v>1423</v>
      </c>
      <c r="H644" s="4">
        <v>1</v>
      </c>
      <c r="K644" s="5"/>
    </row>
    <row r="645" spans="1:11" ht="21">
      <c r="A645" s="56">
        <v>5</v>
      </c>
      <c r="B645" s="30" t="str">
        <f>VLOOKUP(A645,テーブル!$A$2:$B$12,2)</f>
        <v>物品販売・飲食店</v>
      </c>
      <c r="C645" s="30">
        <v>4</v>
      </c>
      <c r="D645" s="1" t="str">
        <f>VLOOKUP(C645,テーブル!$D$2:$E$13,2)</f>
        <v>民間施設</v>
      </c>
      <c r="E645" s="1" t="s">
        <v>1424</v>
      </c>
      <c r="F645" s="16" t="s">
        <v>1425</v>
      </c>
      <c r="H645" s="4">
        <v>1</v>
      </c>
      <c r="K645" s="5"/>
    </row>
    <row r="646" spans="1:11" ht="21">
      <c r="A646" s="56">
        <v>5</v>
      </c>
      <c r="B646" s="30" t="str">
        <f>VLOOKUP(A646,テーブル!$A$2:$B$12,2)</f>
        <v>物品販売・飲食店</v>
      </c>
      <c r="C646" s="30">
        <v>4</v>
      </c>
      <c r="D646" s="1" t="str">
        <f>VLOOKUP(C646,テーブル!$D$2:$E$13,2)</f>
        <v>民間施設</v>
      </c>
      <c r="E646" s="12" t="s">
        <v>867</v>
      </c>
      <c r="F646" s="11" t="s">
        <v>872</v>
      </c>
      <c r="H646" s="5">
        <v>1</v>
      </c>
      <c r="K646" s="5"/>
    </row>
    <row r="647" spans="1:11" ht="21">
      <c r="A647" s="56">
        <v>5</v>
      </c>
      <c r="B647" s="30" t="str">
        <f>VLOOKUP(A647,テーブル!$A$2:$B$12,2)</f>
        <v>物品販売・飲食店</v>
      </c>
      <c r="C647" s="30">
        <v>4</v>
      </c>
      <c r="D647" s="1" t="str">
        <f>VLOOKUP(C647,テーブル!$D$2:$E$13,2)</f>
        <v>民間施設</v>
      </c>
      <c r="E647" s="12" t="s">
        <v>868</v>
      </c>
      <c r="F647" s="11" t="s">
        <v>873</v>
      </c>
      <c r="H647" s="5">
        <v>1</v>
      </c>
      <c r="K647" s="5"/>
    </row>
    <row r="648" spans="1:11" ht="21">
      <c r="A648" s="56">
        <v>5</v>
      </c>
      <c r="B648" s="30" t="str">
        <f>VLOOKUP(A648,テーブル!$A$2:$B$12,2)</f>
        <v>物品販売・飲食店</v>
      </c>
      <c r="C648" s="30">
        <v>4</v>
      </c>
      <c r="D648" s="1" t="str">
        <f>VLOOKUP(C648,テーブル!$D$2:$E$13,2)</f>
        <v>民間施設</v>
      </c>
      <c r="E648" s="12" t="s">
        <v>869</v>
      </c>
      <c r="F648" s="11" t="s">
        <v>874</v>
      </c>
      <c r="H648" s="5">
        <v>1</v>
      </c>
      <c r="K648" s="5"/>
    </row>
    <row r="649" spans="1:11" ht="21">
      <c r="A649" s="56">
        <v>5</v>
      </c>
      <c r="B649" s="30" t="str">
        <f>VLOOKUP(A649,テーブル!$A$2:$B$12,2)</f>
        <v>物品販売・飲食店</v>
      </c>
      <c r="C649" s="30">
        <v>4</v>
      </c>
      <c r="D649" s="1" t="str">
        <f>VLOOKUP(C649,テーブル!$D$2:$E$13,2)</f>
        <v>民間施設</v>
      </c>
      <c r="E649" s="12" t="s">
        <v>870</v>
      </c>
      <c r="F649" s="11" t="s">
        <v>875</v>
      </c>
      <c r="H649" s="5">
        <v>1</v>
      </c>
      <c r="K649" s="5"/>
    </row>
    <row r="650" spans="1:11" ht="21">
      <c r="A650" s="56">
        <v>5</v>
      </c>
      <c r="B650" s="30" t="str">
        <f>VLOOKUP(A650,テーブル!$A$2:$B$12,2)</f>
        <v>物品販売・飲食店</v>
      </c>
      <c r="C650" s="30">
        <v>4</v>
      </c>
      <c r="D650" s="1" t="str">
        <f>VLOOKUP(C650,テーブル!$D$2:$E$13,2)</f>
        <v>民間施設</v>
      </c>
      <c r="E650" s="12" t="s">
        <v>871</v>
      </c>
      <c r="F650" s="11" t="s">
        <v>876</v>
      </c>
      <c r="H650" s="5">
        <v>1</v>
      </c>
      <c r="K650" s="5"/>
    </row>
    <row r="651" spans="1:11" ht="21">
      <c r="A651" s="56">
        <v>5</v>
      </c>
      <c r="B651" s="30" t="str">
        <f>VLOOKUP(A651,テーブル!$A$2:$B$12,2)</f>
        <v>物品販売・飲食店</v>
      </c>
      <c r="C651" s="30">
        <v>4</v>
      </c>
      <c r="D651" s="1" t="str">
        <f>VLOOKUP(C651,テーブル!$D$2:$E$13,2)</f>
        <v>民間施設</v>
      </c>
      <c r="E651" s="12" t="s">
        <v>1024</v>
      </c>
      <c r="F651" s="11" t="s">
        <v>966</v>
      </c>
      <c r="H651" s="5">
        <v>1</v>
      </c>
      <c r="K651" s="5"/>
    </row>
    <row r="652" spans="1:11" ht="21">
      <c r="A652" s="56">
        <v>5</v>
      </c>
      <c r="B652" s="30" t="str">
        <f>VLOOKUP(A652,テーブル!$A$2:$B$12,2)</f>
        <v>物品販売・飲食店</v>
      </c>
      <c r="C652" s="30">
        <v>4</v>
      </c>
      <c r="D652" s="1" t="str">
        <f>VLOOKUP(C652,テーブル!$D$2:$E$13,2)</f>
        <v>民間施設</v>
      </c>
      <c r="E652" s="12" t="s">
        <v>1232</v>
      </c>
      <c r="F652" s="11" t="s">
        <v>1081</v>
      </c>
      <c r="H652" s="5">
        <v>1</v>
      </c>
      <c r="K652" s="5"/>
    </row>
    <row r="653" spans="1:8" s="5" customFormat="1" ht="21">
      <c r="A653" s="56">
        <v>5</v>
      </c>
      <c r="B653" s="30" t="str">
        <f>VLOOKUP(A653,テーブル!$A$2:$B$12,2)</f>
        <v>物品販売・飲食店</v>
      </c>
      <c r="C653" s="30">
        <v>4</v>
      </c>
      <c r="D653" s="1" t="str">
        <f>VLOOKUP(C653,テーブル!$D$2:$E$13,2)</f>
        <v>民間施設</v>
      </c>
      <c r="E653" s="1" t="s">
        <v>1261</v>
      </c>
      <c r="F653" s="16" t="s">
        <v>587</v>
      </c>
      <c r="H653" s="5">
        <v>1</v>
      </c>
    </row>
    <row r="654" spans="1:8" s="5" customFormat="1" ht="21">
      <c r="A654" s="56">
        <v>6</v>
      </c>
      <c r="B654" s="30" t="str">
        <f>VLOOKUP(A654,テーブル!$A$2:$B$12,2)</f>
        <v>観光施設・宿泊施設</v>
      </c>
      <c r="C654" s="30">
        <v>1</v>
      </c>
      <c r="D654" s="1" t="str">
        <f>VLOOKUP(C654,テーブル!$D$2:$E$13,2)</f>
        <v>県有施設
</v>
      </c>
      <c r="E654" s="1" t="s">
        <v>91</v>
      </c>
      <c r="F654" s="16" t="s">
        <v>92</v>
      </c>
      <c r="H654" s="5">
        <v>1</v>
      </c>
    </row>
    <row r="655" spans="1:8" s="5" customFormat="1" ht="21">
      <c r="A655" s="56">
        <v>6</v>
      </c>
      <c r="B655" s="30" t="str">
        <f>VLOOKUP(A655,テーブル!$A$2:$B$12,2)</f>
        <v>観光施設・宿泊施設</v>
      </c>
      <c r="C655" s="30">
        <v>4</v>
      </c>
      <c r="D655" s="1" t="str">
        <f>VLOOKUP(C655,テーブル!$D$2:$E$13,2)</f>
        <v>民間施設</v>
      </c>
      <c r="E655" s="1" t="s">
        <v>89</v>
      </c>
      <c r="F655" s="16" t="s">
        <v>90</v>
      </c>
      <c r="H655" s="5">
        <v>1</v>
      </c>
    </row>
    <row r="656" spans="1:11" ht="21">
      <c r="A656" s="56">
        <v>8</v>
      </c>
      <c r="B656" s="30" t="str">
        <f>VLOOKUP(A656,テーブル!$A$2:$B$12,2)</f>
        <v>警察</v>
      </c>
      <c r="C656" s="30">
        <v>1</v>
      </c>
      <c r="D656" s="1" t="str">
        <f>VLOOKUP(C656,テーブル!$D$2:$E$13,2)</f>
        <v>県有施設
</v>
      </c>
      <c r="E656" s="1" t="s">
        <v>100</v>
      </c>
      <c r="F656" s="16" t="s">
        <v>101</v>
      </c>
      <c r="H656" s="5">
        <v>1</v>
      </c>
      <c r="K656" s="5"/>
    </row>
    <row r="657" spans="1:11" ht="21">
      <c r="A657" s="56">
        <v>9</v>
      </c>
      <c r="B657" s="30" t="str">
        <f>VLOOKUP(A657,テーブル!$A$2:$B$12,2)</f>
        <v>学校</v>
      </c>
      <c r="C657" s="30">
        <v>1</v>
      </c>
      <c r="D657" s="1" t="str">
        <f>VLOOKUP(C657,テーブル!$D$2:$E$13,2)</f>
        <v>県有施設
</v>
      </c>
      <c r="E657" s="1" t="s">
        <v>93</v>
      </c>
      <c r="F657" s="16" t="s">
        <v>94</v>
      </c>
      <c r="H657" s="5">
        <v>1</v>
      </c>
      <c r="K657" s="5"/>
    </row>
    <row r="658" spans="1:11" ht="21">
      <c r="A658" s="56">
        <v>10</v>
      </c>
      <c r="B658" s="30" t="str">
        <f>VLOOKUP(A658,テーブル!$A$2:$B$12,2)</f>
        <v>銀行・郵便局</v>
      </c>
      <c r="C658" s="30">
        <v>4</v>
      </c>
      <c r="D658" s="1" t="str">
        <f>VLOOKUP(C658,テーブル!$D$2:$E$13,2)</f>
        <v>民間施設</v>
      </c>
      <c r="E658" s="1" t="s">
        <v>4</v>
      </c>
      <c r="F658" s="16" t="s">
        <v>5</v>
      </c>
      <c r="H658" s="5">
        <v>1</v>
      </c>
      <c r="K658" s="5"/>
    </row>
    <row r="659" spans="1:11" ht="21.75" thickBot="1">
      <c r="A659" s="86">
        <v>11</v>
      </c>
      <c r="B659" s="30" t="str">
        <f>VLOOKUP(A659,テーブル!$A$2:$B$12,2)</f>
        <v>そのほか</v>
      </c>
      <c r="C659" s="87">
        <v>1</v>
      </c>
      <c r="D659" s="1" t="str">
        <f>VLOOKUP(C659,テーブル!$D$2:$E$13,2)</f>
        <v>県有施設
</v>
      </c>
      <c r="E659" s="88" t="s">
        <v>1141</v>
      </c>
      <c r="F659" s="89" t="s">
        <v>1142</v>
      </c>
      <c r="H659" s="5">
        <v>1</v>
      </c>
      <c r="K659" s="5"/>
    </row>
    <row r="660" spans="1:11" ht="22.5" customHeight="1" thickBot="1" thickTop="1">
      <c r="A660" s="116" t="str">
        <f>"西伯郡("&amp;H660&amp;"施設)"</f>
        <v>西伯郡(49施設)</v>
      </c>
      <c r="B660" s="117"/>
      <c r="C660" s="117"/>
      <c r="D660" s="117"/>
      <c r="E660" s="117"/>
      <c r="F660" s="118"/>
      <c r="H660" s="4">
        <f>SUM(H661:H709)</f>
        <v>49</v>
      </c>
      <c r="K660" s="5"/>
    </row>
    <row r="661" spans="1:8" s="5" customFormat="1" ht="21.75" thickTop="1">
      <c r="A661" s="64">
        <v>1</v>
      </c>
      <c r="B661" s="65" t="str">
        <f>VLOOKUP(A661,テーブル!$A$2:$B$12,2)</f>
        <v>医療機関</v>
      </c>
      <c r="C661" s="66">
        <v>2</v>
      </c>
      <c r="D661" s="23" t="str">
        <f>VLOOKUP(C661,テーブル!$D$2:$E$13,2)</f>
        <v>市町村
施設
</v>
      </c>
      <c r="E661" s="14" t="s">
        <v>244</v>
      </c>
      <c r="F661" s="17" t="s">
        <v>245</v>
      </c>
      <c r="H661" s="5">
        <v>1</v>
      </c>
    </row>
    <row r="662" spans="1:8" s="5" customFormat="1" ht="21">
      <c r="A662" s="56">
        <v>1</v>
      </c>
      <c r="B662" s="55" t="str">
        <f>VLOOKUP(A662,テーブル!$A$2:$B$12,2)</f>
        <v>医療機関</v>
      </c>
      <c r="C662" s="30">
        <v>2</v>
      </c>
      <c r="D662" s="25" t="str">
        <f>VLOOKUP(C662,テーブル!$D$2:$E$13,2)</f>
        <v>市町村
施設
</v>
      </c>
      <c r="E662" s="31" t="s">
        <v>1301</v>
      </c>
      <c r="F662" s="16" t="s">
        <v>262</v>
      </c>
      <c r="H662" s="5">
        <v>1</v>
      </c>
    </row>
    <row r="663" spans="1:8" s="5" customFormat="1" ht="22.5" customHeight="1">
      <c r="A663" s="56">
        <v>1</v>
      </c>
      <c r="B663" s="30" t="str">
        <f>VLOOKUP(A663,テーブル!$A$2:$B$12,2)</f>
        <v>医療機関</v>
      </c>
      <c r="C663" s="30">
        <v>2</v>
      </c>
      <c r="D663" s="1" t="str">
        <f>VLOOKUP(C663,テーブル!$D$2:$E$13,2)</f>
        <v>市町村
施設
</v>
      </c>
      <c r="E663" s="31" t="s">
        <v>1302</v>
      </c>
      <c r="F663" s="16" t="s">
        <v>263</v>
      </c>
      <c r="H663" s="5">
        <v>1</v>
      </c>
    </row>
    <row r="664" spans="1:8" s="5" customFormat="1" ht="22.5" customHeight="1">
      <c r="A664" s="56">
        <v>1</v>
      </c>
      <c r="B664" s="30" t="str">
        <f>VLOOKUP(A664,テーブル!$A$2:$B$12,2)</f>
        <v>医療機関</v>
      </c>
      <c r="C664" s="30">
        <v>4</v>
      </c>
      <c r="D664" s="1" t="str">
        <f>VLOOKUP(C664,テーブル!$D$2:$E$13,2)</f>
        <v>民間施設</v>
      </c>
      <c r="E664" s="31" t="s">
        <v>1101</v>
      </c>
      <c r="F664" s="16" t="s">
        <v>1102</v>
      </c>
      <c r="H664" s="5">
        <v>1</v>
      </c>
    </row>
    <row r="665" spans="1:8" s="5" customFormat="1" ht="22.5" customHeight="1">
      <c r="A665" s="56">
        <v>1</v>
      </c>
      <c r="B665" s="30" t="str">
        <f>VLOOKUP(A665,テーブル!$A$2:$B$12,2)</f>
        <v>医療機関</v>
      </c>
      <c r="C665" s="30">
        <v>4</v>
      </c>
      <c r="D665" s="1" t="str">
        <f>VLOOKUP(C665,テーブル!$D$2:$E$13,2)</f>
        <v>民間施設</v>
      </c>
      <c r="E665" s="31" t="s">
        <v>1152</v>
      </c>
      <c r="F665" s="16" t="s">
        <v>1147</v>
      </c>
      <c r="H665" s="5">
        <v>1</v>
      </c>
    </row>
    <row r="666" spans="1:8" s="5" customFormat="1" ht="21">
      <c r="A666" s="56">
        <v>2</v>
      </c>
      <c r="B666" s="30" t="str">
        <f>VLOOKUP(A666,テーブル!$A$2:$B$12,2)</f>
        <v>福祉施設</v>
      </c>
      <c r="C666" s="30">
        <v>2</v>
      </c>
      <c r="D666" s="1" t="str">
        <f>VLOOKUP(C666,テーブル!$D$2:$E$13,2)</f>
        <v>市町村
施設
</v>
      </c>
      <c r="E666" s="1" t="s">
        <v>238</v>
      </c>
      <c r="F666" s="16" t="s">
        <v>239</v>
      </c>
      <c r="H666" s="5">
        <v>1</v>
      </c>
    </row>
    <row r="667" spans="1:8" s="5" customFormat="1" ht="21">
      <c r="A667" s="56">
        <v>2</v>
      </c>
      <c r="B667" s="30" t="str">
        <f>VLOOKUP(A667,テーブル!$A$2:$B$12,2)</f>
        <v>福祉施設</v>
      </c>
      <c r="C667" s="30">
        <v>2</v>
      </c>
      <c r="D667" s="1" t="str">
        <f>VLOOKUP(C667,テーブル!$D$2:$E$13,2)</f>
        <v>市町村
施設
</v>
      </c>
      <c r="E667" s="1" t="s">
        <v>240</v>
      </c>
      <c r="F667" s="16" t="s">
        <v>241</v>
      </c>
      <c r="H667" s="5">
        <v>1</v>
      </c>
    </row>
    <row r="668" spans="1:8" s="5" customFormat="1" ht="21">
      <c r="A668" s="56">
        <v>2</v>
      </c>
      <c r="B668" s="30" t="str">
        <f>VLOOKUP(A668,テーブル!$A$2:$B$12,2)</f>
        <v>福祉施設</v>
      </c>
      <c r="C668" s="30">
        <v>2</v>
      </c>
      <c r="D668" s="1" t="str">
        <f>VLOOKUP(C668,テーブル!$D$2:$E$13,2)</f>
        <v>市町村
施設
</v>
      </c>
      <c r="E668" s="1" t="s">
        <v>242</v>
      </c>
      <c r="F668" s="16" t="s">
        <v>243</v>
      </c>
      <c r="H668" s="5">
        <v>1</v>
      </c>
    </row>
    <row r="669" spans="1:8" s="5" customFormat="1" ht="21">
      <c r="A669" s="56">
        <v>2</v>
      </c>
      <c r="B669" s="30" t="str">
        <f>VLOOKUP(A669,テーブル!$A$2:$B$12,2)</f>
        <v>福祉施設</v>
      </c>
      <c r="C669" s="30">
        <v>2</v>
      </c>
      <c r="D669" s="1" t="str">
        <f>VLOOKUP(C669,テーブル!$D$2:$E$13,2)</f>
        <v>市町村
施設
</v>
      </c>
      <c r="E669" s="31" t="s">
        <v>1211</v>
      </c>
      <c r="F669" s="16" t="s">
        <v>257</v>
      </c>
      <c r="H669" s="5">
        <v>1</v>
      </c>
    </row>
    <row r="670" spans="1:8" s="5" customFormat="1" ht="21">
      <c r="A670" s="56">
        <v>2</v>
      </c>
      <c r="B670" s="30" t="str">
        <f>VLOOKUP(A670,テーブル!$A$2:$B$12,2)</f>
        <v>福祉施設</v>
      </c>
      <c r="C670" s="30">
        <v>2</v>
      </c>
      <c r="D670" s="1" t="str">
        <f>VLOOKUP(C670,テーブル!$D$2:$E$13,2)</f>
        <v>市町村
施設
</v>
      </c>
      <c r="E670" s="31" t="s">
        <v>1212</v>
      </c>
      <c r="F670" s="16" t="s">
        <v>258</v>
      </c>
      <c r="H670" s="5">
        <v>1</v>
      </c>
    </row>
    <row r="671" spans="1:8" s="5" customFormat="1" ht="21">
      <c r="A671" s="56">
        <v>2</v>
      </c>
      <c r="B671" s="30" t="str">
        <f>VLOOKUP(A671,テーブル!$A$2:$B$12,2)</f>
        <v>福祉施設</v>
      </c>
      <c r="C671" s="30">
        <v>2</v>
      </c>
      <c r="D671" s="1" t="str">
        <f>VLOOKUP(C671,テーブル!$D$2:$E$13,2)</f>
        <v>市町村
施設
</v>
      </c>
      <c r="E671" s="31" t="s">
        <v>259</v>
      </c>
      <c r="F671" s="16" t="s">
        <v>1330</v>
      </c>
      <c r="H671" s="5">
        <v>1</v>
      </c>
    </row>
    <row r="672" spans="1:8" s="5" customFormat="1" ht="21">
      <c r="A672" s="56">
        <v>2</v>
      </c>
      <c r="B672" s="55" t="str">
        <f>VLOOKUP(A672,テーブル!$A$2:$B$12,2)</f>
        <v>福祉施設</v>
      </c>
      <c r="C672" s="30">
        <v>2</v>
      </c>
      <c r="D672" s="25" t="str">
        <f>VLOOKUP(C672,テーブル!$D$2:$E$13,2)</f>
        <v>市町村
施設
</v>
      </c>
      <c r="E672" s="31" t="s">
        <v>1213</v>
      </c>
      <c r="F672" s="16" t="s">
        <v>445</v>
      </c>
      <c r="H672" s="5">
        <v>1</v>
      </c>
    </row>
    <row r="673" spans="1:11" ht="21">
      <c r="A673" s="56">
        <v>2</v>
      </c>
      <c r="B673" s="55" t="str">
        <f>VLOOKUP(A673,テーブル!$A$2:$B$12,2)</f>
        <v>福祉施設</v>
      </c>
      <c r="C673" s="30">
        <v>2</v>
      </c>
      <c r="D673" s="25" t="str">
        <f>VLOOKUP(C673,テーブル!$D$2:$E$13,2)</f>
        <v>市町村
施設
</v>
      </c>
      <c r="E673" s="1" t="s">
        <v>24</v>
      </c>
      <c r="F673" s="16" t="s">
        <v>310</v>
      </c>
      <c r="H673" s="5">
        <v>1</v>
      </c>
      <c r="K673" s="5"/>
    </row>
    <row r="674" spans="1:11" ht="21">
      <c r="A674" s="56">
        <v>2</v>
      </c>
      <c r="B674" s="55" t="str">
        <f>VLOOKUP(A674,テーブル!$A$2:$B$12,2)</f>
        <v>福祉施設</v>
      </c>
      <c r="C674" s="30">
        <v>4</v>
      </c>
      <c r="D674" s="25" t="str">
        <f>VLOOKUP(C674,テーブル!$D$2:$E$13,2)</f>
        <v>民間施設</v>
      </c>
      <c r="E674" s="1" t="s">
        <v>1214</v>
      </c>
      <c r="F674" s="16" t="s">
        <v>510</v>
      </c>
      <c r="H674" s="5">
        <v>1</v>
      </c>
      <c r="K674" s="5"/>
    </row>
    <row r="675" spans="1:8" s="5" customFormat="1" ht="21">
      <c r="A675" s="56">
        <v>2</v>
      </c>
      <c r="B675" s="55" t="str">
        <f>VLOOKUP(A675,テーブル!$A$2:$B$12,2)</f>
        <v>福祉施設</v>
      </c>
      <c r="C675" s="30">
        <v>4</v>
      </c>
      <c r="D675" s="25" t="str">
        <f>VLOOKUP(C675,テーブル!$D$2:$E$13,2)</f>
        <v>民間施設</v>
      </c>
      <c r="E675" s="1" t="s">
        <v>511</v>
      </c>
      <c r="F675" s="16" t="s">
        <v>512</v>
      </c>
      <c r="H675" s="5">
        <v>1</v>
      </c>
    </row>
    <row r="676" spans="1:8" s="5" customFormat="1" ht="21">
      <c r="A676" s="56">
        <v>2</v>
      </c>
      <c r="B676" s="55" t="str">
        <f>VLOOKUP(A676,テーブル!$A$2:$B$12,2)</f>
        <v>福祉施設</v>
      </c>
      <c r="C676" s="30">
        <v>4</v>
      </c>
      <c r="D676" s="25" t="str">
        <f>VLOOKUP(C676,テーブル!$D$2:$E$13,2)</f>
        <v>民間施設</v>
      </c>
      <c r="E676" s="1" t="s">
        <v>1215</v>
      </c>
      <c r="F676" s="16" t="s">
        <v>1105</v>
      </c>
      <c r="H676" s="5">
        <v>1</v>
      </c>
    </row>
    <row r="677" spans="1:8" s="5" customFormat="1" ht="21">
      <c r="A677" s="56">
        <v>2</v>
      </c>
      <c r="B677" s="55" t="str">
        <f>VLOOKUP(A677,テーブル!$A$2:$B$12,2)</f>
        <v>福祉施設</v>
      </c>
      <c r="C677" s="30">
        <v>4</v>
      </c>
      <c r="D677" s="25" t="str">
        <f>VLOOKUP(C677,テーブル!$D$2:$E$13,2)</f>
        <v>民間施設</v>
      </c>
      <c r="E677" s="1" t="s">
        <v>1216</v>
      </c>
      <c r="F677" s="16" t="s">
        <v>1106</v>
      </c>
      <c r="H677" s="5">
        <v>1</v>
      </c>
    </row>
    <row r="678" spans="1:11" ht="21">
      <c r="A678" s="56">
        <v>3</v>
      </c>
      <c r="B678" s="55" t="str">
        <f>VLOOKUP(A678,テーブル!$A$2:$B$12,2)</f>
        <v>文化施設</v>
      </c>
      <c r="C678" s="55">
        <v>2</v>
      </c>
      <c r="D678" s="25" t="str">
        <f>VLOOKUP(C678,テーブル!$D$2:$E$13,2)</f>
        <v>市町村
施設
</v>
      </c>
      <c r="E678" s="25" t="s">
        <v>1303</v>
      </c>
      <c r="F678" s="26" t="s">
        <v>236</v>
      </c>
      <c r="H678" s="5">
        <v>1</v>
      </c>
      <c r="K678" s="5"/>
    </row>
    <row r="679" spans="1:11" ht="21">
      <c r="A679" s="56">
        <v>3</v>
      </c>
      <c r="B679" s="55" t="str">
        <f>VLOOKUP(A679,テーブル!$A$2:$B$12,2)</f>
        <v>文化施設</v>
      </c>
      <c r="C679" s="55">
        <v>2</v>
      </c>
      <c r="D679" s="25" t="str">
        <f>VLOOKUP(C679,テーブル!$D$2:$E$13,2)</f>
        <v>市町村
施設
</v>
      </c>
      <c r="E679" s="25" t="s">
        <v>311</v>
      </c>
      <c r="F679" s="26" t="s">
        <v>237</v>
      </c>
      <c r="H679" s="5">
        <v>1</v>
      </c>
      <c r="K679" s="5"/>
    </row>
    <row r="680" spans="1:11" ht="21">
      <c r="A680" s="56">
        <v>3</v>
      </c>
      <c r="B680" s="55" t="str">
        <f>VLOOKUP(A680,テーブル!$A$2:$B$12,2)</f>
        <v>文化施設</v>
      </c>
      <c r="C680" s="55">
        <v>2</v>
      </c>
      <c r="D680" s="25" t="str">
        <f>VLOOKUP(C680,テーブル!$D$2:$E$13,2)</f>
        <v>市町村
施設
</v>
      </c>
      <c r="E680" s="29" t="s">
        <v>248</v>
      </c>
      <c r="F680" s="26" t="s">
        <v>446</v>
      </c>
      <c r="H680" s="5">
        <v>1</v>
      </c>
      <c r="K680" s="5"/>
    </row>
    <row r="681" spans="1:11" ht="21">
      <c r="A681" s="56">
        <v>3</v>
      </c>
      <c r="B681" s="55" t="str">
        <f>VLOOKUP(A681,テーブル!$A$2:$B$12,2)</f>
        <v>文化施設</v>
      </c>
      <c r="C681" s="55">
        <v>2</v>
      </c>
      <c r="D681" s="25" t="str">
        <f>VLOOKUP(C681,テーブル!$D$2:$E$13,2)</f>
        <v>市町村
施設
</v>
      </c>
      <c r="E681" s="29" t="s">
        <v>255</v>
      </c>
      <c r="F681" s="26" t="s">
        <v>256</v>
      </c>
      <c r="H681" s="5">
        <v>1</v>
      </c>
      <c r="K681" s="5"/>
    </row>
    <row r="682" spans="1:11" ht="21">
      <c r="A682" s="56">
        <v>3</v>
      </c>
      <c r="B682" s="55" t="str">
        <f>VLOOKUP(A682,テーブル!$A$2:$B$12,2)</f>
        <v>文化施設</v>
      </c>
      <c r="C682" s="55">
        <v>2</v>
      </c>
      <c r="D682" s="25" t="str">
        <f>VLOOKUP(C682,テーブル!$D$2:$E$13,2)</f>
        <v>市町村
施設
</v>
      </c>
      <c r="E682" s="29" t="s">
        <v>260</v>
      </c>
      <c r="F682" s="26" t="s">
        <v>1331</v>
      </c>
      <c r="H682" s="5">
        <v>1</v>
      </c>
      <c r="K682" s="5"/>
    </row>
    <row r="683" spans="1:11" ht="21">
      <c r="A683" s="56">
        <v>4</v>
      </c>
      <c r="B683" s="55" t="str">
        <f>VLOOKUP(A683,テーブル!$A$2:$B$12,2)</f>
        <v>官公庁</v>
      </c>
      <c r="C683" s="55">
        <v>2</v>
      </c>
      <c r="D683" s="25" t="str">
        <f>VLOOKUP(C683,テーブル!$D$2:$E$13,2)</f>
        <v>市町村
施設
</v>
      </c>
      <c r="E683" s="25" t="s">
        <v>312</v>
      </c>
      <c r="F683" s="26" t="s">
        <v>235</v>
      </c>
      <c r="H683" s="5">
        <v>1</v>
      </c>
      <c r="K683" s="5"/>
    </row>
    <row r="684" spans="1:11" ht="21">
      <c r="A684" s="56">
        <v>4</v>
      </c>
      <c r="B684" s="55" t="str">
        <f>VLOOKUP(A684,テーブル!$A$2:$B$12,2)</f>
        <v>官公庁</v>
      </c>
      <c r="C684" s="55">
        <v>2</v>
      </c>
      <c r="D684" s="25" t="str">
        <f>VLOOKUP(C684,テーブル!$D$2:$E$13,2)</f>
        <v>市町村
施設
</v>
      </c>
      <c r="E684" s="29" t="s">
        <v>246</v>
      </c>
      <c r="F684" s="26" t="s">
        <v>447</v>
      </c>
      <c r="H684" s="5">
        <v>1</v>
      </c>
      <c r="K684" s="5"/>
    </row>
    <row r="685" spans="1:11" ht="21">
      <c r="A685" s="56">
        <v>4</v>
      </c>
      <c r="B685" s="55" t="str">
        <f>VLOOKUP(A685,テーブル!$A$2:$B$12,2)</f>
        <v>官公庁</v>
      </c>
      <c r="C685" s="55">
        <v>2</v>
      </c>
      <c r="D685" s="25" t="str">
        <f>VLOOKUP(C685,テーブル!$D$2:$E$13,2)</f>
        <v>市町村
施設
</v>
      </c>
      <c r="E685" s="29" t="s">
        <v>249</v>
      </c>
      <c r="F685" s="26" t="s">
        <v>250</v>
      </c>
      <c r="H685" s="5">
        <v>1</v>
      </c>
      <c r="K685" s="5"/>
    </row>
    <row r="686" spans="1:11" ht="21">
      <c r="A686" s="56">
        <v>4</v>
      </c>
      <c r="B686" s="55" t="str">
        <f>VLOOKUP(A686,テーブル!$A$2:$B$12,2)</f>
        <v>官公庁</v>
      </c>
      <c r="C686" s="55">
        <v>2</v>
      </c>
      <c r="D686" s="25" t="str">
        <f>VLOOKUP(C686,テーブル!$D$2:$E$13,2)</f>
        <v>市町村
施設
</v>
      </c>
      <c r="E686" s="29" t="s">
        <v>1233</v>
      </c>
      <c r="F686" s="26" t="s">
        <v>264</v>
      </c>
      <c r="H686" s="5">
        <v>1</v>
      </c>
      <c r="K686" s="5"/>
    </row>
    <row r="687" spans="1:11" ht="21">
      <c r="A687" s="56">
        <v>4</v>
      </c>
      <c r="B687" s="55" t="str">
        <f>VLOOKUP(A687,テーブル!$A$2:$B$12,2)</f>
        <v>官公庁</v>
      </c>
      <c r="C687" s="55">
        <v>2</v>
      </c>
      <c r="D687" s="25" t="str">
        <f>VLOOKUP(C687,テーブル!$D$2:$E$13,2)</f>
        <v>市町村
施設
</v>
      </c>
      <c r="E687" s="25" t="s">
        <v>318</v>
      </c>
      <c r="F687" s="26" t="s">
        <v>448</v>
      </c>
      <c r="H687" s="5">
        <v>1</v>
      </c>
      <c r="K687" s="5"/>
    </row>
    <row r="688" spans="1:11" ht="21">
      <c r="A688" s="56">
        <v>4</v>
      </c>
      <c r="B688" s="55" t="str">
        <f>VLOOKUP(A688,テーブル!$A$2:$B$12,2)</f>
        <v>官公庁</v>
      </c>
      <c r="C688" s="55">
        <v>2</v>
      </c>
      <c r="D688" s="25" t="str">
        <f>VLOOKUP(C688,テーブル!$D$2:$E$13,2)</f>
        <v>市町村
施設
</v>
      </c>
      <c r="E688" s="25" t="s">
        <v>1307</v>
      </c>
      <c r="F688" s="26" t="s">
        <v>31</v>
      </c>
      <c r="H688" s="5">
        <v>1</v>
      </c>
      <c r="K688" s="5"/>
    </row>
    <row r="689" spans="1:8" s="5" customFormat="1" ht="21">
      <c r="A689" s="56">
        <v>5</v>
      </c>
      <c r="B689" s="55" t="str">
        <f>VLOOKUP(A689,テーブル!$A$2:$B$12,2)</f>
        <v>物品販売・飲食店</v>
      </c>
      <c r="C689" s="30">
        <v>4</v>
      </c>
      <c r="D689" s="25" t="str">
        <f>VLOOKUP(C689,テーブル!$D$2:$E$13,2)</f>
        <v>民間施設</v>
      </c>
      <c r="E689" s="1" t="s">
        <v>532</v>
      </c>
      <c r="F689" s="16" t="s">
        <v>533</v>
      </c>
      <c r="H689" s="5">
        <v>1</v>
      </c>
    </row>
    <row r="690" spans="1:8" s="5" customFormat="1" ht="21">
      <c r="A690" s="56">
        <v>5</v>
      </c>
      <c r="B690" s="55" t="str">
        <f>VLOOKUP(A690,テーブル!$A$2:$B$12,2)</f>
        <v>物品販売・飲食店</v>
      </c>
      <c r="C690" s="30">
        <v>4</v>
      </c>
      <c r="D690" s="25" t="str">
        <f>VLOOKUP(C690,テーブル!$D$2:$E$13,2)</f>
        <v>民間施設</v>
      </c>
      <c r="E690" s="1" t="s">
        <v>1304</v>
      </c>
      <c r="F690" s="16" t="s">
        <v>313</v>
      </c>
      <c r="H690" s="5">
        <v>1</v>
      </c>
    </row>
    <row r="691" spans="1:8" s="5" customFormat="1" ht="21">
      <c r="A691" s="56">
        <v>5</v>
      </c>
      <c r="B691" s="55" t="str">
        <f>VLOOKUP(A691,テーブル!$A$2:$B$12,2)</f>
        <v>物品販売・飲食店</v>
      </c>
      <c r="C691" s="30">
        <v>4</v>
      </c>
      <c r="D691" s="25" t="str">
        <f>VLOOKUP(C691,テーブル!$D$2:$E$13,2)</f>
        <v>民間施設</v>
      </c>
      <c r="E691" s="12" t="s">
        <v>877</v>
      </c>
      <c r="F691" s="11" t="s">
        <v>883</v>
      </c>
      <c r="H691" s="5">
        <v>1</v>
      </c>
    </row>
    <row r="692" spans="1:8" s="5" customFormat="1" ht="21">
      <c r="A692" s="56">
        <v>5</v>
      </c>
      <c r="B692" s="55" t="str">
        <f>VLOOKUP(A692,テーブル!$A$2:$B$12,2)</f>
        <v>物品販売・飲食店</v>
      </c>
      <c r="C692" s="30">
        <v>4</v>
      </c>
      <c r="D692" s="25" t="str">
        <f>VLOOKUP(C692,テーブル!$D$2:$E$13,2)</f>
        <v>民間施設</v>
      </c>
      <c r="E692" s="12" t="s">
        <v>878</v>
      </c>
      <c r="F692" s="11" t="s">
        <v>884</v>
      </c>
      <c r="H692" s="5">
        <v>1</v>
      </c>
    </row>
    <row r="693" spans="1:8" s="5" customFormat="1" ht="21">
      <c r="A693" s="56">
        <v>5</v>
      </c>
      <c r="B693" s="55" t="str">
        <f>VLOOKUP(A693,テーブル!$A$2:$B$12,2)</f>
        <v>物品販売・飲食店</v>
      </c>
      <c r="C693" s="30">
        <v>4</v>
      </c>
      <c r="D693" s="25" t="str">
        <f>VLOOKUP(C693,テーブル!$D$2:$E$13,2)</f>
        <v>民間施設</v>
      </c>
      <c r="E693" s="12" t="s">
        <v>879</v>
      </c>
      <c r="F693" s="11" t="s">
        <v>885</v>
      </c>
      <c r="H693" s="5">
        <v>1</v>
      </c>
    </row>
    <row r="694" spans="1:8" s="5" customFormat="1" ht="21">
      <c r="A694" s="56">
        <v>5</v>
      </c>
      <c r="B694" s="55" t="str">
        <f>VLOOKUP(A694,テーブル!$A$2:$B$12,2)</f>
        <v>物品販売・飲食店</v>
      </c>
      <c r="C694" s="30">
        <v>4</v>
      </c>
      <c r="D694" s="25" t="str">
        <f>VLOOKUP(C694,テーブル!$D$2:$E$13,2)</f>
        <v>民間施設</v>
      </c>
      <c r="E694" s="12" t="s">
        <v>880</v>
      </c>
      <c r="F694" s="11" t="s">
        <v>886</v>
      </c>
      <c r="H694" s="5">
        <v>1</v>
      </c>
    </row>
    <row r="695" spans="1:8" s="5" customFormat="1" ht="21">
      <c r="A695" s="56">
        <v>5</v>
      </c>
      <c r="B695" s="55" t="str">
        <f>VLOOKUP(A695,テーブル!$A$2:$B$12,2)</f>
        <v>物品販売・飲食店</v>
      </c>
      <c r="C695" s="30">
        <v>4</v>
      </c>
      <c r="D695" s="25" t="str">
        <f>VLOOKUP(C695,テーブル!$D$2:$E$13,2)</f>
        <v>民間施設</v>
      </c>
      <c r="E695" s="12" t="s">
        <v>881</v>
      </c>
      <c r="F695" s="11" t="s">
        <v>887</v>
      </c>
      <c r="H695" s="5">
        <v>1</v>
      </c>
    </row>
    <row r="696" spans="1:8" s="5" customFormat="1" ht="21">
      <c r="A696" s="56">
        <v>5</v>
      </c>
      <c r="B696" s="55" t="str">
        <f>VLOOKUP(A696,テーブル!$A$2:$B$12,2)</f>
        <v>物品販売・飲食店</v>
      </c>
      <c r="C696" s="30">
        <v>4</v>
      </c>
      <c r="D696" s="25" t="str">
        <f>VLOOKUP(C696,テーブル!$D$2:$E$13,2)</f>
        <v>民間施設</v>
      </c>
      <c r="E696" s="12" t="s">
        <v>882</v>
      </c>
      <c r="F696" s="11" t="s">
        <v>888</v>
      </c>
      <c r="H696" s="5">
        <v>1</v>
      </c>
    </row>
    <row r="697" spans="1:8" s="5" customFormat="1" ht="21">
      <c r="A697" s="56">
        <v>5</v>
      </c>
      <c r="B697" s="55" t="str">
        <f>VLOOKUP(A697,テーブル!$A$2:$B$12,2)</f>
        <v>物品販売・飲食店</v>
      </c>
      <c r="C697" s="30">
        <v>4</v>
      </c>
      <c r="D697" s="25" t="str">
        <f>VLOOKUP(C697,テーブル!$D$2:$E$13,2)</f>
        <v>民間施設</v>
      </c>
      <c r="E697" s="12" t="s">
        <v>1025</v>
      </c>
      <c r="F697" s="11" t="s">
        <v>967</v>
      </c>
      <c r="H697" s="5">
        <v>1</v>
      </c>
    </row>
    <row r="698" spans="1:8" s="5" customFormat="1" ht="21">
      <c r="A698" s="56">
        <v>5</v>
      </c>
      <c r="B698" s="55" t="str">
        <f>VLOOKUP(A698,テーブル!$A$2:$B$12,2)</f>
        <v>物品販売・飲食店</v>
      </c>
      <c r="C698" s="30">
        <v>4</v>
      </c>
      <c r="D698" s="25" t="str">
        <f>VLOOKUP(C698,テーブル!$D$2:$E$13,2)</f>
        <v>民間施設</v>
      </c>
      <c r="E698" s="12" t="s">
        <v>1039</v>
      </c>
      <c r="F698" s="11" t="s">
        <v>968</v>
      </c>
      <c r="H698" s="5">
        <v>1</v>
      </c>
    </row>
    <row r="699" spans="1:8" s="5" customFormat="1" ht="21">
      <c r="A699" s="56">
        <v>5</v>
      </c>
      <c r="B699" s="55" t="str">
        <f>VLOOKUP(A699,テーブル!$A$2:$B$12,2)</f>
        <v>物品販売・飲食店</v>
      </c>
      <c r="C699" s="30">
        <v>4</v>
      </c>
      <c r="D699" s="25" t="str">
        <f>VLOOKUP(C699,テーブル!$D$2:$E$13,2)</f>
        <v>民間施設</v>
      </c>
      <c r="E699" s="12" t="s">
        <v>1046</v>
      </c>
      <c r="F699" s="11" t="s">
        <v>1047</v>
      </c>
      <c r="H699" s="5">
        <v>1</v>
      </c>
    </row>
    <row r="700" spans="1:8" s="5" customFormat="1" ht="21">
      <c r="A700" s="56">
        <v>6</v>
      </c>
      <c r="B700" s="55" t="str">
        <f>VLOOKUP(A700,テーブル!$A$2:$B$12,2)</f>
        <v>観光施設・宿泊施設</v>
      </c>
      <c r="C700" s="30">
        <v>1</v>
      </c>
      <c r="D700" s="25" t="str">
        <f>VLOOKUP(C700,テーブル!$D$2:$E$13,2)</f>
        <v>県有施設
</v>
      </c>
      <c r="E700" s="1" t="s">
        <v>1112</v>
      </c>
      <c r="F700" s="16" t="s">
        <v>637</v>
      </c>
      <c r="H700" s="5">
        <v>1</v>
      </c>
    </row>
    <row r="701" spans="1:8" s="5" customFormat="1" ht="21">
      <c r="A701" s="56">
        <v>6</v>
      </c>
      <c r="B701" s="55" t="str">
        <f>VLOOKUP(A701,テーブル!$A$2:$B$12,2)</f>
        <v>観光施設・宿泊施設</v>
      </c>
      <c r="C701" s="30">
        <v>1</v>
      </c>
      <c r="D701" s="25" t="str">
        <f>VLOOKUP(C701,テーブル!$D$2:$E$13,2)</f>
        <v>県有施設
</v>
      </c>
      <c r="E701" s="1" t="s">
        <v>578</v>
      </c>
      <c r="F701" s="16" t="s">
        <v>314</v>
      </c>
      <c r="H701" s="5">
        <v>1</v>
      </c>
    </row>
    <row r="702" spans="1:8" s="5" customFormat="1" ht="21">
      <c r="A702" s="56">
        <v>6</v>
      </c>
      <c r="B702" s="55" t="str">
        <f>VLOOKUP(A702,テーブル!$A$2:$B$12,2)</f>
        <v>観光施設・宿泊施設</v>
      </c>
      <c r="C702" s="30">
        <v>1</v>
      </c>
      <c r="D702" s="25" t="str">
        <f>VLOOKUP(C702,テーブル!$D$2:$E$13,2)</f>
        <v>県有施設
</v>
      </c>
      <c r="E702" s="1" t="s">
        <v>953</v>
      </c>
      <c r="F702" s="16" t="s">
        <v>954</v>
      </c>
      <c r="H702" s="5">
        <v>1</v>
      </c>
    </row>
    <row r="703" spans="1:8" s="5" customFormat="1" ht="21">
      <c r="A703" s="56">
        <v>6</v>
      </c>
      <c r="B703" s="55" t="str">
        <f>VLOOKUP(A703,テーブル!$A$2:$B$12,2)</f>
        <v>観光施設・宿泊施設</v>
      </c>
      <c r="C703" s="30">
        <v>2</v>
      </c>
      <c r="D703" s="25" t="str">
        <f>VLOOKUP(C703,テーブル!$D$2:$E$13,2)</f>
        <v>市町村
施設
</v>
      </c>
      <c r="E703" s="31" t="s">
        <v>261</v>
      </c>
      <c r="F703" s="16" t="s">
        <v>449</v>
      </c>
      <c r="H703" s="5">
        <v>1</v>
      </c>
    </row>
    <row r="704" spans="1:8" s="5" customFormat="1" ht="21">
      <c r="A704" s="56">
        <v>6</v>
      </c>
      <c r="B704" s="55" t="str">
        <f>VLOOKUP(A704,テーブル!$A$2:$B$12,2)</f>
        <v>観光施設・宿泊施設</v>
      </c>
      <c r="C704" s="30">
        <v>2</v>
      </c>
      <c r="D704" s="25" t="str">
        <f>VLOOKUP(C704,テーブル!$D$2:$E$13,2)</f>
        <v>市町村
施設
</v>
      </c>
      <c r="E704" s="31" t="s">
        <v>253</v>
      </c>
      <c r="F704" s="16" t="s">
        <v>254</v>
      </c>
      <c r="H704" s="5">
        <v>1</v>
      </c>
    </row>
    <row r="705" spans="1:8" s="5" customFormat="1" ht="21">
      <c r="A705" s="56">
        <v>6</v>
      </c>
      <c r="B705" s="55" t="str">
        <f>VLOOKUP(A705,テーブル!$A$2:$B$12,2)</f>
        <v>観光施設・宿泊施設</v>
      </c>
      <c r="C705" s="30">
        <v>2</v>
      </c>
      <c r="D705" s="25" t="str">
        <f>VLOOKUP(C705,テーブル!$D$2:$E$13,2)</f>
        <v>市町村
施設
</v>
      </c>
      <c r="E705" s="1" t="s">
        <v>316</v>
      </c>
      <c r="F705" s="16" t="s">
        <v>317</v>
      </c>
      <c r="H705" s="5">
        <v>1</v>
      </c>
    </row>
    <row r="706" spans="1:11" ht="21">
      <c r="A706" s="56">
        <v>10</v>
      </c>
      <c r="B706" s="55" t="str">
        <f>VLOOKUP(A706,テーブル!$A$2:$B$12,2)</f>
        <v>銀行・郵便局</v>
      </c>
      <c r="C706" s="30">
        <v>4</v>
      </c>
      <c r="D706" s="25" t="str">
        <f>VLOOKUP(C706,テーブル!$D$2:$E$13,2)</f>
        <v>民間施設</v>
      </c>
      <c r="E706" s="1" t="s">
        <v>649</v>
      </c>
      <c r="F706" s="16" t="s">
        <v>450</v>
      </c>
      <c r="H706" s="5">
        <v>1</v>
      </c>
      <c r="K706" s="5"/>
    </row>
    <row r="707" spans="1:11" ht="21">
      <c r="A707" s="56">
        <v>10</v>
      </c>
      <c r="B707" s="55" t="str">
        <f>VLOOKUP(A707,テーブル!$A$2:$B$12,2)</f>
        <v>銀行・郵便局</v>
      </c>
      <c r="C707" s="30">
        <v>4</v>
      </c>
      <c r="D707" s="25" t="str">
        <f>VLOOKUP(C707,テーブル!$D$2:$E$13,2)</f>
        <v>民間施設</v>
      </c>
      <c r="E707" s="1" t="s">
        <v>0</v>
      </c>
      <c r="F707" s="16" t="s">
        <v>451</v>
      </c>
      <c r="H707" s="5">
        <v>1</v>
      </c>
      <c r="K707" s="5"/>
    </row>
    <row r="708" spans="1:11" ht="21">
      <c r="A708" s="56">
        <v>10</v>
      </c>
      <c r="B708" s="55" t="str">
        <f>VLOOKUP(A708,テーブル!$A$2:$B$12,2)</f>
        <v>銀行・郵便局</v>
      </c>
      <c r="C708" s="30">
        <v>4</v>
      </c>
      <c r="D708" s="25" t="str">
        <f>VLOOKUP(C708,テーブル!$D$2:$E$13,2)</f>
        <v>民間施設</v>
      </c>
      <c r="E708" s="1" t="s">
        <v>905</v>
      </c>
      <c r="F708" s="16" t="s">
        <v>906</v>
      </c>
      <c r="H708" s="5">
        <v>1</v>
      </c>
      <c r="K708" s="5"/>
    </row>
    <row r="709" spans="1:11" ht="21.75" thickBot="1">
      <c r="A709" s="61">
        <v>11</v>
      </c>
      <c r="B709" s="62" t="str">
        <f>VLOOKUP(A709,テーブル!$A$2:$B$12,2)</f>
        <v>そのほか</v>
      </c>
      <c r="C709" s="63">
        <v>2</v>
      </c>
      <c r="D709" s="21" t="str">
        <f>VLOOKUP(C709,テーブル!$D$2:$E$13,2)</f>
        <v>市町村
施設
</v>
      </c>
      <c r="E709" s="32" t="s">
        <v>251</v>
      </c>
      <c r="F709" s="28" t="s">
        <v>252</v>
      </c>
      <c r="H709" s="5">
        <v>1</v>
      </c>
      <c r="K709" s="5"/>
    </row>
    <row r="710" spans="1:11" ht="22.5" customHeight="1" thickBot="1" thickTop="1">
      <c r="A710" s="113" t="str">
        <f>"日野郡("&amp;H710&amp;"施設)"</f>
        <v>日野郡(15施設)</v>
      </c>
      <c r="B710" s="114"/>
      <c r="C710" s="114"/>
      <c r="D710" s="114"/>
      <c r="E710" s="114"/>
      <c r="F710" s="115"/>
      <c r="H710" s="4">
        <f>SUM(H711:H725)</f>
        <v>15</v>
      </c>
      <c r="K710" s="5"/>
    </row>
    <row r="711" spans="1:8" s="5" customFormat="1" ht="21.75" thickTop="1">
      <c r="A711" s="64">
        <v>2</v>
      </c>
      <c r="B711" s="65" t="str">
        <f>VLOOKUP(A711,テーブル!$A$2:$B$12,2)</f>
        <v>福祉施設</v>
      </c>
      <c r="C711" s="66">
        <v>2</v>
      </c>
      <c r="D711" s="23" t="str">
        <f>VLOOKUP(C711,テーブル!$D$2:$E$13,2)</f>
        <v>市町村
施設
</v>
      </c>
      <c r="E711" s="14" t="s">
        <v>1217</v>
      </c>
      <c r="F711" s="17" t="s">
        <v>315</v>
      </c>
      <c r="H711" s="5">
        <v>1</v>
      </c>
    </row>
    <row r="712" spans="1:8" s="5" customFormat="1" ht="21">
      <c r="A712" s="56">
        <v>2</v>
      </c>
      <c r="B712" s="55" t="str">
        <f>VLOOKUP(A712,テーブル!$A$2:$B$12,2)</f>
        <v>福祉施設</v>
      </c>
      <c r="C712" s="30">
        <v>2</v>
      </c>
      <c r="D712" s="25" t="str">
        <f>VLOOKUP(C712,テーブル!$D$2:$E$13,2)</f>
        <v>市町村
施設
</v>
      </c>
      <c r="E712" s="1" t="s">
        <v>329</v>
      </c>
      <c r="F712" s="16" t="s">
        <v>330</v>
      </c>
      <c r="H712" s="5">
        <v>1</v>
      </c>
    </row>
    <row r="713" spans="1:8" s="5" customFormat="1" ht="21">
      <c r="A713" s="56">
        <v>2</v>
      </c>
      <c r="B713" s="55" t="str">
        <f>VLOOKUP(A713,テーブル!$A$2:$B$12,2)</f>
        <v>福祉施設</v>
      </c>
      <c r="C713" s="30">
        <v>4</v>
      </c>
      <c r="D713" s="25" t="str">
        <f>VLOOKUP(C713,テーブル!$D$2:$E$13,2)</f>
        <v>民間施設</v>
      </c>
      <c r="E713" s="1" t="s">
        <v>1222</v>
      </c>
      <c r="F713" s="16" t="s">
        <v>1315</v>
      </c>
      <c r="H713" s="5">
        <v>1</v>
      </c>
    </row>
    <row r="714" spans="1:8" s="5" customFormat="1" ht="21">
      <c r="A714" s="56">
        <v>2</v>
      </c>
      <c r="B714" s="55" t="str">
        <f>VLOOKUP(A714,テーブル!$A$2:$B$12,2)</f>
        <v>福祉施設</v>
      </c>
      <c r="C714" s="30">
        <v>4</v>
      </c>
      <c r="D714" s="25" t="str">
        <f>VLOOKUP(C714,テーブル!$D$2:$E$13,2)</f>
        <v>民間施設</v>
      </c>
      <c r="E714" s="1" t="s">
        <v>1218</v>
      </c>
      <c r="F714" s="16" t="s">
        <v>1091</v>
      </c>
      <c r="H714" s="5">
        <v>1</v>
      </c>
    </row>
    <row r="715" spans="1:11" ht="21">
      <c r="A715" s="56">
        <v>3</v>
      </c>
      <c r="B715" s="55" t="str">
        <f>VLOOKUP(A715,テーブル!$A$2:$B$12,2)</f>
        <v>文化施設</v>
      </c>
      <c r="C715" s="55">
        <v>2</v>
      </c>
      <c r="D715" s="25" t="str">
        <f>VLOOKUP(C715,テーブル!$D$2:$E$13,2)</f>
        <v>市町村
施設
</v>
      </c>
      <c r="E715" s="25" t="s">
        <v>321</v>
      </c>
      <c r="F715" s="26" t="s">
        <v>322</v>
      </c>
      <c r="H715" s="5">
        <v>1</v>
      </c>
      <c r="K715" s="5"/>
    </row>
    <row r="716" spans="1:11" ht="21">
      <c r="A716" s="56">
        <v>4</v>
      </c>
      <c r="B716" s="55" t="str">
        <f>VLOOKUP(A716,テーブル!$A$2:$B$12,2)</f>
        <v>官公庁</v>
      </c>
      <c r="C716" s="55">
        <v>1</v>
      </c>
      <c r="D716" s="25" t="str">
        <f>VLOOKUP(C716,テーブル!$D$2:$E$13,2)</f>
        <v>県有施設
</v>
      </c>
      <c r="E716" s="25" t="s">
        <v>95</v>
      </c>
      <c r="F716" s="26" t="s">
        <v>452</v>
      </c>
      <c r="H716" s="5">
        <v>1</v>
      </c>
      <c r="K716" s="5"/>
    </row>
    <row r="717" spans="1:11" ht="21">
      <c r="A717" s="56">
        <v>4</v>
      </c>
      <c r="B717" s="55" t="str">
        <f>VLOOKUP(A717,テーブル!$A$2:$B$12,2)</f>
        <v>官公庁</v>
      </c>
      <c r="C717" s="55">
        <v>2</v>
      </c>
      <c r="D717" s="25" t="str">
        <f>VLOOKUP(C717,テーブル!$D$2:$E$13,2)</f>
        <v>市町村
施設
</v>
      </c>
      <c r="E717" s="25" t="s">
        <v>319</v>
      </c>
      <c r="F717" s="26" t="s">
        <v>320</v>
      </c>
      <c r="H717" s="5">
        <v>1</v>
      </c>
      <c r="K717" s="5"/>
    </row>
    <row r="718" spans="1:11" s="76" customFormat="1" ht="21">
      <c r="A718" s="77">
        <v>5</v>
      </c>
      <c r="B718" s="55" t="str">
        <f>VLOOKUP(A718,テーブル!$A$2:$B$12,2)</f>
        <v>物品販売・飲食店</v>
      </c>
      <c r="C718" s="30">
        <v>4</v>
      </c>
      <c r="D718" s="25" t="str">
        <f>VLOOKUP(C718,テーブル!$D$2:$E$13,2)</f>
        <v>民間施設</v>
      </c>
      <c r="E718" s="1" t="s">
        <v>890</v>
      </c>
      <c r="F718" s="75" t="s">
        <v>889</v>
      </c>
      <c r="H718" s="78">
        <v>1</v>
      </c>
      <c r="K718" s="5"/>
    </row>
    <row r="719" spans="1:11" ht="21">
      <c r="A719" s="56">
        <v>8</v>
      </c>
      <c r="B719" s="55" t="str">
        <f>VLOOKUP(A719,テーブル!$A$2:$B$12,2)</f>
        <v>警察</v>
      </c>
      <c r="C719" s="55">
        <v>1</v>
      </c>
      <c r="D719" s="25" t="str">
        <f>VLOOKUP(C719,テーブル!$D$2:$E$13,2)</f>
        <v>県有施設
</v>
      </c>
      <c r="E719" s="1" t="s">
        <v>104</v>
      </c>
      <c r="F719" s="16" t="s">
        <v>105</v>
      </c>
      <c r="H719" s="5">
        <v>1</v>
      </c>
      <c r="K719" s="5"/>
    </row>
    <row r="720" spans="1:11" ht="21">
      <c r="A720" s="56">
        <v>9</v>
      </c>
      <c r="B720" s="55" t="str">
        <f>VLOOKUP(A720,テーブル!$A$2:$B$12,2)</f>
        <v>学校</v>
      </c>
      <c r="C720" s="55">
        <v>1</v>
      </c>
      <c r="D720" s="25" t="str">
        <f>VLOOKUP(C720,テーブル!$D$2:$E$13,2)</f>
        <v>県有施設
</v>
      </c>
      <c r="E720" s="1" t="s">
        <v>96</v>
      </c>
      <c r="F720" s="16" t="s">
        <v>97</v>
      </c>
      <c r="H720" s="5">
        <v>1</v>
      </c>
      <c r="K720" s="5"/>
    </row>
    <row r="721" spans="1:11" ht="21">
      <c r="A721" s="56">
        <v>9</v>
      </c>
      <c r="B721" s="55" t="str">
        <f>VLOOKUP(A721,テーブル!$A$2:$B$12,2)</f>
        <v>学校</v>
      </c>
      <c r="C721" s="55">
        <v>2</v>
      </c>
      <c r="D721" s="25" t="str">
        <f>VLOOKUP(C721,テーブル!$D$2:$E$13,2)</f>
        <v>市町村
施設
</v>
      </c>
      <c r="E721" s="25" t="s">
        <v>323</v>
      </c>
      <c r="F721" s="26" t="s">
        <v>324</v>
      </c>
      <c r="H721" s="5">
        <v>1</v>
      </c>
      <c r="K721" s="5"/>
    </row>
    <row r="722" spans="1:11" ht="21">
      <c r="A722" s="56">
        <v>9</v>
      </c>
      <c r="B722" s="55" t="str">
        <f>VLOOKUP(A722,テーブル!$A$2:$B$12,2)</f>
        <v>学校</v>
      </c>
      <c r="C722" s="55">
        <v>2</v>
      </c>
      <c r="D722" s="25" t="str">
        <f>VLOOKUP(C722,テーブル!$D$2:$E$13,2)</f>
        <v>市町村
施設
</v>
      </c>
      <c r="E722" s="25" t="s">
        <v>325</v>
      </c>
      <c r="F722" s="26" t="s">
        <v>326</v>
      </c>
      <c r="H722" s="5">
        <v>1</v>
      </c>
      <c r="K722" s="5"/>
    </row>
    <row r="723" spans="1:11" ht="21" customHeight="1">
      <c r="A723" s="56">
        <v>11</v>
      </c>
      <c r="B723" s="30" t="str">
        <f>VLOOKUP(A723,テーブル!$A$2:$B$12,2)</f>
        <v>そのほか</v>
      </c>
      <c r="C723" s="30">
        <v>1</v>
      </c>
      <c r="D723" s="1" t="str">
        <f>VLOOKUP(C723,テーブル!$D$2:$E$13,2)</f>
        <v>県有施設
</v>
      </c>
      <c r="E723" s="1" t="s">
        <v>1143</v>
      </c>
      <c r="F723" s="16" t="s">
        <v>1144</v>
      </c>
      <c r="H723" s="5">
        <v>1</v>
      </c>
      <c r="K723" s="5"/>
    </row>
    <row r="724" spans="1:11" ht="21" customHeight="1">
      <c r="A724" s="56">
        <v>11</v>
      </c>
      <c r="B724" s="55" t="str">
        <f>VLOOKUP(A724,テーブル!$A$2:$B$12,2)</f>
        <v>そのほか</v>
      </c>
      <c r="C724" s="55">
        <v>2</v>
      </c>
      <c r="D724" s="25" t="str">
        <f>VLOOKUP(C724,テーブル!$D$2:$E$13,2)</f>
        <v>市町村
施設
</v>
      </c>
      <c r="E724" s="25" t="s">
        <v>327</v>
      </c>
      <c r="F724" s="26" t="s">
        <v>328</v>
      </c>
      <c r="H724" s="5">
        <v>1</v>
      </c>
      <c r="K724" s="5"/>
    </row>
    <row r="725" spans="1:8" s="5" customFormat="1" ht="21" customHeight="1" thickBot="1">
      <c r="A725" s="57">
        <v>11</v>
      </c>
      <c r="B725" s="58" t="str">
        <f>VLOOKUP(A725,テーブル!$A$2:$B$12,2)</f>
        <v>そのほか</v>
      </c>
      <c r="C725" s="58">
        <v>2</v>
      </c>
      <c r="D725" s="59" t="str">
        <f>VLOOKUP(C725,テーブル!$D$2:$E$13,2)</f>
        <v>市町村
施設
</v>
      </c>
      <c r="E725" s="59" t="s">
        <v>457</v>
      </c>
      <c r="F725" s="60" t="s">
        <v>458</v>
      </c>
      <c r="H725" s="5">
        <v>1</v>
      </c>
    </row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916" spans="5:6" ht="21">
      <c r="E916" s="35"/>
      <c r="F916" s="36"/>
    </row>
    <row r="917" spans="5:6" ht="21">
      <c r="E917" s="35"/>
      <c r="F917" s="36"/>
    </row>
    <row r="918" spans="5:6" ht="21">
      <c r="E918" s="35"/>
      <c r="F918" s="36"/>
    </row>
    <row r="919" spans="5:6" ht="21">
      <c r="E919" s="35"/>
      <c r="F919" s="36"/>
    </row>
    <row r="920" spans="5:6" ht="21">
      <c r="E920" s="35"/>
      <c r="F920" s="36"/>
    </row>
    <row r="922" spans="5:6" ht="21">
      <c r="E922" s="37"/>
      <c r="F922" s="38"/>
    </row>
  </sheetData>
  <sheetProtection/>
  <mergeCells count="10">
    <mergeCell ref="A710:F710"/>
    <mergeCell ref="A458:F458"/>
    <mergeCell ref="A5:F5"/>
    <mergeCell ref="A227:F227"/>
    <mergeCell ref="D3:E3"/>
    <mergeCell ref="A620:F620"/>
    <mergeCell ref="A660:F660"/>
    <mergeCell ref="A214:F214"/>
    <mergeCell ref="A266:F266"/>
    <mergeCell ref="A350:F350"/>
  </mergeCells>
  <dataValidations count="1">
    <dataValidation allowBlank="1" showInputMessage="1" showErrorMessage="1" imeMode="on" sqref="E1:E65536"/>
  </dataValidations>
  <printOptions/>
  <pageMargins left="0.3937007874015748" right="0.3937007874015748" top="0.1968503937007874" bottom="0.3937007874015748" header="0" footer="0.1968503937007874"/>
  <pageSetup horizontalDpi="600" verticalDpi="600" orientation="portrait" paperSize="9" scale="60" r:id="rId1"/>
  <headerFooter alignWithMargins="0">
    <oddFooter>&amp;C&amp;P ページ</oddFooter>
  </headerFooter>
  <rowBreaks count="1" manualBreakCount="1">
    <brk id="6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bestFit="1" customWidth="1"/>
    <col min="2" max="2" width="20.50390625" style="52" bestFit="1" customWidth="1"/>
    <col min="4" max="4" width="3.50390625" style="0" bestFit="1" customWidth="1"/>
    <col min="5" max="5" width="16.25390625" style="0" bestFit="1" customWidth="1"/>
  </cols>
  <sheetData>
    <row r="1" spans="1:5" ht="13.5">
      <c r="A1" s="39"/>
      <c r="B1" s="40" t="s">
        <v>558</v>
      </c>
      <c r="D1" s="39"/>
      <c r="E1" s="41" t="s">
        <v>1126</v>
      </c>
    </row>
    <row r="2" spans="1:5" ht="13.5">
      <c r="A2" s="42">
        <v>1</v>
      </c>
      <c r="B2" s="48" t="s">
        <v>10</v>
      </c>
      <c r="D2" s="39">
        <v>1</v>
      </c>
      <c r="E2" s="43" t="s">
        <v>1127</v>
      </c>
    </row>
    <row r="3" spans="1:5" ht="13.5">
      <c r="A3" s="42">
        <v>2</v>
      </c>
      <c r="B3" s="49" t="s">
        <v>11</v>
      </c>
      <c r="D3" s="39">
        <v>2</v>
      </c>
      <c r="E3" s="43" t="s">
        <v>1129</v>
      </c>
    </row>
    <row r="4" spans="1:5" ht="13.5">
      <c r="A4" s="42">
        <v>3</v>
      </c>
      <c r="B4" s="49" t="s">
        <v>17</v>
      </c>
      <c r="D4" s="39">
        <v>3</v>
      </c>
      <c r="E4" s="43" t="s">
        <v>1128</v>
      </c>
    </row>
    <row r="5" spans="1:5" ht="13.5">
      <c r="A5" s="42">
        <v>4</v>
      </c>
      <c r="B5" s="49" t="s">
        <v>20</v>
      </c>
      <c r="D5" s="39">
        <v>4</v>
      </c>
      <c r="E5" s="41" t="s">
        <v>1124</v>
      </c>
    </row>
    <row r="6" spans="1:5" ht="13.5">
      <c r="A6" s="42">
        <v>5</v>
      </c>
      <c r="B6" s="50" t="s">
        <v>14</v>
      </c>
      <c r="D6" s="44"/>
      <c r="E6" s="45"/>
    </row>
    <row r="7" spans="1:5" ht="13.5">
      <c r="A7" s="42">
        <v>6</v>
      </c>
      <c r="B7" s="50" t="s">
        <v>15</v>
      </c>
      <c r="D7" s="44"/>
      <c r="E7" s="46"/>
    </row>
    <row r="8" spans="1:5" ht="13.5">
      <c r="A8" s="42">
        <v>7</v>
      </c>
      <c r="B8" s="49" t="s">
        <v>21</v>
      </c>
      <c r="D8" s="44"/>
      <c r="E8" s="47"/>
    </row>
    <row r="9" spans="1:5" ht="13.5">
      <c r="A9" s="42">
        <v>8</v>
      </c>
      <c r="B9" s="49" t="s">
        <v>18</v>
      </c>
      <c r="D9" s="44"/>
      <c r="E9" s="47"/>
    </row>
    <row r="10" spans="1:5" ht="13.5">
      <c r="A10" s="42">
        <v>9</v>
      </c>
      <c r="B10" s="49" t="s">
        <v>19</v>
      </c>
      <c r="D10" s="44"/>
      <c r="E10" s="47"/>
    </row>
    <row r="11" spans="1:5" ht="13.5">
      <c r="A11" s="42">
        <v>10</v>
      </c>
      <c r="B11" s="50" t="s">
        <v>22</v>
      </c>
      <c r="D11" s="44"/>
      <c r="E11" s="46"/>
    </row>
    <row r="12" spans="1:5" ht="13.5">
      <c r="A12" s="42">
        <v>11</v>
      </c>
      <c r="B12" s="50" t="s">
        <v>276</v>
      </c>
      <c r="D12" s="44"/>
      <c r="E12" s="46"/>
    </row>
    <row r="13" spans="2:5" ht="13.5">
      <c r="B13" s="51"/>
      <c r="D13" s="44"/>
      <c r="E13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9.00390625" style="99" customWidth="1"/>
    <col min="2" max="2" width="38.625" style="99" customWidth="1"/>
    <col min="3" max="3" width="9.00390625" style="99" customWidth="1"/>
    <col min="4" max="4" width="38.625" style="99" customWidth="1"/>
    <col min="5" max="16384" width="9.00390625" style="99" customWidth="1"/>
  </cols>
  <sheetData>
    <row r="1" ht="14.25" thickBot="1">
      <c r="D1" s="100">
        <v>42825</v>
      </c>
    </row>
    <row r="2" spans="1:4" ht="25.5" customHeight="1" thickBot="1">
      <c r="A2" s="101" t="s">
        <v>1426</v>
      </c>
      <c r="B2" s="102" t="s">
        <v>1427</v>
      </c>
      <c r="C2" s="101" t="s">
        <v>1426</v>
      </c>
      <c r="D2" s="102" t="s">
        <v>1427</v>
      </c>
    </row>
    <row r="3" spans="1:6" ht="15" thickBot="1" thickTop="1">
      <c r="A3" s="103" t="s">
        <v>1428</v>
      </c>
      <c r="B3" s="104" t="s">
        <v>1429</v>
      </c>
      <c r="C3" s="105" t="s">
        <v>1430</v>
      </c>
      <c r="D3" s="106" t="s">
        <v>1431</v>
      </c>
      <c r="F3" s="99">
        <v>1</v>
      </c>
    </row>
    <row r="4" spans="1:6" ht="14.25" thickBot="1">
      <c r="A4" s="107" t="s">
        <v>1432</v>
      </c>
      <c r="B4" s="108" t="s">
        <v>1433</v>
      </c>
      <c r="C4" s="105" t="s">
        <v>1434</v>
      </c>
      <c r="D4" s="109" t="s">
        <v>1435</v>
      </c>
      <c r="F4" s="99">
        <v>2</v>
      </c>
    </row>
    <row r="5" spans="1:6" ht="14.25" thickBot="1">
      <c r="A5" s="105" t="s">
        <v>1436</v>
      </c>
      <c r="B5" s="109" t="s">
        <v>1437</v>
      </c>
      <c r="C5" s="105" t="s">
        <v>1438</v>
      </c>
      <c r="D5" s="106" t="s">
        <v>1439</v>
      </c>
      <c r="F5" s="99">
        <v>3</v>
      </c>
    </row>
    <row r="6" spans="1:6" ht="14.25" thickBot="1">
      <c r="A6" s="105" t="s">
        <v>1440</v>
      </c>
      <c r="B6" s="106" t="s">
        <v>1441</v>
      </c>
      <c r="C6" s="105" t="s">
        <v>1442</v>
      </c>
      <c r="D6" s="109" t="s">
        <v>1443</v>
      </c>
      <c r="F6" s="99">
        <v>4</v>
      </c>
    </row>
    <row r="7" spans="1:6" ht="14.25" thickBot="1">
      <c r="A7" s="105" t="s">
        <v>1444</v>
      </c>
      <c r="B7" s="109" t="s">
        <v>1445</v>
      </c>
      <c r="C7" s="105" t="s">
        <v>1446</v>
      </c>
      <c r="D7" s="106" t="s">
        <v>1447</v>
      </c>
      <c r="F7" s="99">
        <v>5</v>
      </c>
    </row>
    <row r="8" spans="1:6" ht="15" thickBot="1" thickTop="1">
      <c r="A8" s="105" t="s">
        <v>1448</v>
      </c>
      <c r="B8" s="106" t="s">
        <v>1449</v>
      </c>
      <c r="C8" s="103" t="s">
        <v>1450</v>
      </c>
      <c r="D8" s="110" t="s">
        <v>1451</v>
      </c>
      <c r="F8" s="99">
        <v>6</v>
      </c>
    </row>
    <row r="9" spans="1:6" ht="14.25" thickBot="1">
      <c r="A9" s="105" t="s">
        <v>1452</v>
      </c>
      <c r="B9" s="109" t="s">
        <v>1453</v>
      </c>
      <c r="C9" s="105" t="s">
        <v>1454</v>
      </c>
      <c r="D9" s="106" t="s">
        <v>1455</v>
      </c>
      <c r="F9" s="99">
        <v>7</v>
      </c>
    </row>
    <row r="10" spans="1:6" ht="14.25" thickBot="1">
      <c r="A10" s="105" t="s">
        <v>1456</v>
      </c>
      <c r="B10" s="106" t="s">
        <v>1457</v>
      </c>
      <c r="C10" s="105" t="s">
        <v>1458</v>
      </c>
      <c r="D10" s="109" t="s">
        <v>1459</v>
      </c>
      <c r="F10" s="99">
        <v>8</v>
      </c>
    </row>
    <row r="11" spans="1:6" ht="14.25" thickBot="1">
      <c r="A11" s="105" t="s">
        <v>1460</v>
      </c>
      <c r="B11" s="109" t="s">
        <v>1461</v>
      </c>
      <c r="C11" s="105" t="s">
        <v>1462</v>
      </c>
      <c r="D11" s="106" t="s">
        <v>1463</v>
      </c>
      <c r="F11" s="99">
        <v>9</v>
      </c>
    </row>
    <row r="12" spans="1:6" ht="14.25" thickBot="1">
      <c r="A12" s="105" t="s">
        <v>1464</v>
      </c>
      <c r="B12" s="106" t="s">
        <v>1465</v>
      </c>
      <c r="C12" s="105" t="s">
        <v>1466</v>
      </c>
      <c r="D12" s="109" t="s">
        <v>1467</v>
      </c>
      <c r="F12" s="99">
        <v>10</v>
      </c>
    </row>
    <row r="13" spans="1:6" ht="14.25" thickBot="1">
      <c r="A13" s="105" t="s">
        <v>1468</v>
      </c>
      <c r="B13" s="109" t="s">
        <v>1469</v>
      </c>
      <c r="C13" s="105" t="s">
        <v>1470</v>
      </c>
      <c r="D13" s="106" t="s">
        <v>1471</v>
      </c>
      <c r="F13" s="99">
        <v>11</v>
      </c>
    </row>
    <row r="14" spans="1:6" ht="14.25" thickBot="1">
      <c r="A14" s="105" t="s">
        <v>1472</v>
      </c>
      <c r="B14" s="106" t="s">
        <v>1473</v>
      </c>
      <c r="C14" s="105" t="s">
        <v>1474</v>
      </c>
      <c r="D14" s="109" t="s">
        <v>1475</v>
      </c>
      <c r="F14" s="99">
        <v>12</v>
      </c>
    </row>
    <row r="15" spans="1:6" ht="14.25" thickBot="1">
      <c r="A15" s="105" t="s">
        <v>1476</v>
      </c>
      <c r="B15" s="109" t="s">
        <v>1477</v>
      </c>
      <c r="C15" s="105" t="s">
        <v>1478</v>
      </c>
      <c r="D15" s="106" t="s">
        <v>1479</v>
      </c>
      <c r="F15" s="99">
        <v>13</v>
      </c>
    </row>
    <row r="16" spans="1:6" ht="14.25" thickBot="1">
      <c r="A16" s="105" t="s">
        <v>1480</v>
      </c>
      <c r="B16" s="106" t="s">
        <v>1481</v>
      </c>
      <c r="C16" s="105" t="s">
        <v>1482</v>
      </c>
      <c r="D16" s="109" t="s">
        <v>1483</v>
      </c>
      <c r="F16" s="99">
        <v>14</v>
      </c>
    </row>
    <row r="17" spans="1:6" ht="14.25" thickBot="1">
      <c r="A17" s="105" t="s">
        <v>1484</v>
      </c>
      <c r="B17" s="109" t="s">
        <v>1485</v>
      </c>
      <c r="C17" s="105" t="s">
        <v>1486</v>
      </c>
      <c r="D17" s="106" t="s">
        <v>1487</v>
      </c>
      <c r="F17" s="99">
        <v>15</v>
      </c>
    </row>
    <row r="18" spans="1:6" ht="14.25" thickBot="1">
      <c r="A18" s="105" t="s">
        <v>1488</v>
      </c>
      <c r="B18" s="106" t="s">
        <v>1489</v>
      </c>
      <c r="C18" s="105" t="s">
        <v>1490</v>
      </c>
      <c r="D18" s="109" t="s">
        <v>1491</v>
      </c>
      <c r="F18" s="99">
        <v>16</v>
      </c>
    </row>
    <row r="19" spans="1:6" ht="14.25" thickBot="1">
      <c r="A19" s="105" t="s">
        <v>1492</v>
      </c>
      <c r="B19" s="109" t="s">
        <v>1493</v>
      </c>
      <c r="C19" s="105" t="s">
        <v>1494</v>
      </c>
      <c r="D19" s="106" t="s">
        <v>1495</v>
      </c>
      <c r="F19" s="99">
        <v>17</v>
      </c>
    </row>
    <row r="20" spans="1:6" ht="24.75" thickBot="1">
      <c r="A20" s="105" t="s">
        <v>1496</v>
      </c>
      <c r="B20" s="106" t="s">
        <v>1497</v>
      </c>
      <c r="C20" s="111" t="s">
        <v>1498</v>
      </c>
      <c r="D20" s="109" t="s">
        <v>1499</v>
      </c>
      <c r="F20" s="99">
        <v>18</v>
      </c>
    </row>
    <row r="21" spans="1:4" ht="14.25" thickBot="1">
      <c r="A21" s="105" t="s">
        <v>1500</v>
      </c>
      <c r="B21" s="109" t="s">
        <v>1501</v>
      </c>
      <c r="C21" s="111"/>
      <c r="D21" s="1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2017-06-02T06:57:40Z</cp:lastPrinted>
  <dcterms:created xsi:type="dcterms:W3CDTF">2010-04-14T08:13:56Z</dcterms:created>
  <dcterms:modified xsi:type="dcterms:W3CDTF">2017-06-21T02:00:42Z</dcterms:modified>
  <cp:category/>
  <cp:version/>
  <cp:contentType/>
  <cp:contentStatus/>
</cp:coreProperties>
</file>