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一覧" sheetId="1" r:id="rId1"/>
  </sheets>
  <externalReferences>
    <externalReference r:id="rId2"/>
  </externalReferences>
  <definedNames>
    <definedName name="_xlnm._FilterDatabase" localSheetId="0" hidden="1">一覧!$A$1:$F$923</definedName>
    <definedName name="_xlnm.Print_Area" localSheetId="0">一覧!$A$1:$F$726</definedName>
    <definedName name="_xlnm.Print_Titles" localSheetId="0">一覧!$4:$4</definedName>
  </definedNames>
  <calcPr calcId="145621"/>
</workbook>
</file>

<file path=xl/calcChain.xml><?xml version="1.0" encoding="utf-8"?>
<calcChain xmlns="http://schemas.openxmlformats.org/spreadsheetml/2006/main">
  <c r="D726" i="1" l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H711" i="1"/>
  <c r="A711" i="1" s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H661" i="1"/>
  <c r="A661" i="1" s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H620" i="1"/>
  <c r="A620" i="1" s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H458" i="1"/>
  <c r="A458" i="1" s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H350" i="1"/>
  <c r="A350" i="1" s="1"/>
  <c r="D349" i="1"/>
  <c r="B349" i="1"/>
  <c r="D348" i="1"/>
  <c r="B348" i="1"/>
  <c r="D347" i="1"/>
  <c r="B347" i="1"/>
  <c r="D346" i="1"/>
  <c r="B346" i="1"/>
  <c r="D345" i="1"/>
  <c r="B345" i="1"/>
  <c r="D344" i="1"/>
  <c r="D343" i="1"/>
  <c r="D342" i="1"/>
  <c r="D341" i="1"/>
  <c r="D340" i="1"/>
  <c r="B340" i="1"/>
  <c r="D339" i="1"/>
  <c r="B339" i="1"/>
  <c r="D338" i="1"/>
  <c r="B338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H266" i="1"/>
  <c r="A266" i="1" s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H227" i="1"/>
  <c r="A227" i="1" s="1"/>
  <c r="D226" i="1"/>
  <c r="B226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H214" i="1"/>
  <c r="A214" i="1" s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H5" i="1"/>
  <c r="A5" i="1" s="1"/>
  <c r="H2" i="1" l="1"/>
  <c r="F2" i="1" s="1"/>
</calcChain>
</file>

<file path=xl/sharedStrings.xml><?xml version="1.0" encoding="utf-8"?>
<sst xmlns="http://schemas.openxmlformats.org/spreadsheetml/2006/main" count="1453" uniqueCount="1422">
  <si>
    <t>ハートフル駐車場協力施設一覧(市町村別)</t>
  </si>
  <si>
    <t xml:space="preserve">区分詳細　1:県有施設　2:市町村施設
                 3:国有施設　4: 民間施設 </t>
    <rPh sb="0" eb="2">
      <t>クブン</t>
    </rPh>
    <rPh sb="2" eb="4">
      <t>ショウサイ</t>
    </rPh>
    <rPh sb="7" eb="9">
      <t>ケンユウ</t>
    </rPh>
    <rPh sb="9" eb="11">
      <t>シセツ</t>
    </rPh>
    <rPh sb="14" eb="17">
      <t>シチョウソン</t>
    </rPh>
    <rPh sb="17" eb="19">
      <t>シセツ</t>
    </rPh>
    <rPh sb="39" eb="41">
      <t>コクユウ</t>
    </rPh>
    <rPh sb="41" eb="43">
      <t>シセツ</t>
    </rPh>
    <rPh sb="47" eb="49">
      <t>ミンカン</t>
    </rPh>
    <rPh sb="49" eb="51">
      <t>シセツ</t>
    </rPh>
    <phoneticPr fontId="3"/>
  </si>
  <si>
    <t>区分</t>
    <rPh sb="0" eb="2">
      <t>クブン</t>
    </rPh>
    <phoneticPr fontId="3"/>
  </si>
  <si>
    <t>区分詳細</t>
    <rPh sb="0" eb="2">
      <t>クブン</t>
    </rPh>
    <rPh sb="2" eb="4">
      <t>ショウサイ</t>
    </rPh>
    <phoneticPr fontId="3"/>
  </si>
  <si>
    <t>施設名</t>
    <phoneticPr fontId="3"/>
  </si>
  <si>
    <t>施設所在地</t>
    <rPh sb="0" eb="2">
      <t>シセツ</t>
    </rPh>
    <rPh sb="2" eb="5">
      <t>ショザイチ</t>
    </rPh>
    <phoneticPr fontId="3"/>
  </si>
  <si>
    <t>鳥取県立中央病院</t>
    <rPh sb="0" eb="4">
      <t>トットリケンリツ</t>
    </rPh>
    <rPh sb="4" eb="6">
      <t>チュウオウ</t>
    </rPh>
    <rPh sb="6" eb="8">
      <t>ビョウイン</t>
    </rPh>
    <phoneticPr fontId="3"/>
  </si>
  <si>
    <t>鳥取市江津730</t>
    <phoneticPr fontId="3"/>
  </si>
  <si>
    <t>鳥取市立病院</t>
    <rPh sb="2" eb="3">
      <t>シ</t>
    </rPh>
    <rPh sb="3" eb="4">
      <t>リツ</t>
    </rPh>
    <rPh sb="4" eb="6">
      <t>ビョウイン</t>
    </rPh>
    <phoneticPr fontId="3"/>
  </si>
  <si>
    <t>鳥取市的場1丁目1番地</t>
    <rPh sb="0" eb="3">
      <t>トットリシ</t>
    </rPh>
    <rPh sb="3" eb="5">
      <t>マトバ</t>
    </rPh>
    <rPh sb="6" eb="8">
      <t>チョウメ</t>
    </rPh>
    <rPh sb="9" eb="11">
      <t>バンチ</t>
    </rPh>
    <phoneticPr fontId="3"/>
  </si>
  <si>
    <t>独立行政法人　国立病院機構鳥取医療センター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トットリ</t>
    </rPh>
    <rPh sb="15" eb="17">
      <t>イリョウ</t>
    </rPh>
    <phoneticPr fontId="7"/>
  </si>
  <si>
    <t>鳥取市三津876番地</t>
    <rPh sb="0" eb="3">
      <t>トットリシ</t>
    </rPh>
    <rPh sb="3" eb="5">
      <t>ミツ</t>
    </rPh>
    <rPh sb="8" eb="10">
      <t>バンチ</t>
    </rPh>
    <phoneticPr fontId="7"/>
  </si>
  <si>
    <t>ウェルフェア北園渡辺病院</t>
    <rPh sb="6" eb="8">
      <t>キタゾノ</t>
    </rPh>
    <rPh sb="8" eb="10">
      <t>ワタナベ</t>
    </rPh>
    <rPh sb="10" eb="12">
      <t>ビョウイン</t>
    </rPh>
    <phoneticPr fontId="3"/>
  </si>
  <si>
    <t>鳥取市覚寺181番地</t>
    <rPh sb="0" eb="3">
      <t>トットリシ</t>
    </rPh>
    <rPh sb="3" eb="5">
      <t>カクジ</t>
    </rPh>
    <rPh sb="8" eb="10">
      <t>バンチ</t>
    </rPh>
    <phoneticPr fontId="3"/>
  </si>
  <si>
    <t>緑ヶ丘歯科クリニック</t>
    <rPh sb="0" eb="3">
      <t>ミドリガオカ</t>
    </rPh>
    <rPh sb="3" eb="5">
      <t>シカ</t>
    </rPh>
    <phoneticPr fontId="3"/>
  </si>
  <si>
    <t>鳥取市南安長三丁目27-2</t>
    <rPh sb="0" eb="3">
      <t>トットリシ</t>
    </rPh>
    <rPh sb="3" eb="6">
      <t>ミナミヤスナガ</t>
    </rPh>
    <rPh sb="6" eb="9">
      <t>サンチョウメ</t>
    </rPh>
    <phoneticPr fontId="3"/>
  </si>
  <si>
    <t>鳥取産院</t>
    <rPh sb="0" eb="2">
      <t>トットリ</t>
    </rPh>
    <rPh sb="2" eb="3">
      <t>サン</t>
    </rPh>
    <rPh sb="3" eb="4">
      <t>イン</t>
    </rPh>
    <phoneticPr fontId="3"/>
  </si>
  <si>
    <t>鳥取市吉方温泉1丁目653</t>
    <rPh sb="0" eb="3">
      <t>トットリシ</t>
    </rPh>
    <rPh sb="3" eb="4">
      <t>キチ</t>
    </rPh>
    <rPh sb="4" eb="5">
      <t>カタ</t>
    </rPh>
    <rPh sb="5" eb="7">
      <t>オンセン</t>
    </rPh>
    <rPh sb="8" eb="10">
      <t>チョウメ</t>
    </rPh>
    <phoneticPr fontId="3"/>
  </si>
  <si>
    <t>石井内科小児科クリニック</t>
    <rPh sb="0" eb="2">
      <t>イシイ</t>
    </rPh>
    <rPh sb="2" eb="4">
      <t>ナイカ</t>
    </rPh>
    <rPh sb="4" eb="7">
      <t>ショウニカ</t>
    </rPh>
    <phoneticPr fontId="3"/>
  </si>
  <si>
    <t>鳥取市布勢332-4</t>
    <rPh sb="0" eb="3">
      <t>トットリシ</t>
    </rPh>
    <rPh sb="3" eb="5">
      <t>フセ</t>
    </rPh>
    <phoneticPr fontId="3"/>
  </si>
  <si>
    <t>くすだ矯正歯科医院</t>
    <rPh sb="3" eb="5">
      <t>キョウセイ</t>
    </rPh>
    <rPh sb="5" eb="7">
      <t>シカ</t>
    </rPh>
    <rPh sb="7" eb="9">
      <t>イイン</t>
    </rPh>
    <phoneticPr fontId="3"/>
  </si>
  <si>
    <t>鳥取市秋里1284</t>
    <rPh sb="0" eb="3">
      <t>トットリシ</t>
    </rPh>
    <rPh sb="3" eb="5">
      <t>アキサト</t>
    </rPh>
    <phoneticPr fontId="3"/>
  </si>
  <si>
    <t>山脇医院</t>
    <rPh sb="0" eb="2">
      <t>ヤマワキ</t>
    </rPh>
    <rPh sb="2" eb="4">
      <t>イイン</t>
    </rPh>
    <phoneticPr fontId="3"/>
  </si>
  <si>
    <t>鳥取市国府町奥谷1丁目110番地</t>
    <rPh sb="0" eb="3">
      <t>トットリシ</t>
    </rPh>
    <rPh sb="3" eb="6">
      <t>コクフチョウ</t>
    </rPh>
    <rPh sb="6" eb="8">
      <t>オクタニ</t>
    </rPh>
    <rPh sb="9" eb="11">
      <t>チョウメ</t>
    </rPh>
    <rPh sb="14" eb="16">
      <t>バンチ</t>
    </rPh>
    <phoneticPr fontId="3"/>
  </si>
  <si>
    <t>医療法人社団　尾﨑病院</t>
    <phoneticPr fontId="3"/>
  </si>
  <si>
    <t>鳥取市湖山町北2丁目555</t>
    <phoneticPr fontId="3"/>
  </si>
  <si>
    <t>鳥取県赤十字血液センター</t>
    <phoneticPr fontId="3"/>
  </si>
  <si>
    <t>鳥取市江津370-1</t>
    <phoneticPr fontId="3"/>
  </si>
  <si>
    <t>東部医師会館</t>
    <rPh sb="0" eb="2">
      <t>トウブ</t>
    </rPh>
    <rPh sb="2" eb="4">
      <t>イシ</t>
    </rPh>
    <rPh sb="4" eb="6">
      <t>カイカン</t>
    </rPh>
    <phoneticPr fontId="8"/>
  </si>
  <si>
    <t>鳥取市富安1丁目58-1</t>
    <rPh sb="0" eb="3">
      <t>トットリシ</t>
    </rPh>
    <rPh sb="3" eb="5">
      <t>トミヤス</t>
    </rPh>
    <rPh sb="6" eb="8">
      <t>チョウメ</t>
    </rPh>
    <phoneticPr fontId="8"/>
  </si>
  <si>
    <t>東部医師会急患診療所</t>
    <rPh sb="0" eb="2">
      <t>トウブ</t>
    </rPh>
    <rPh sb="2" eb="5">
      <t>イシカイ</t>
    </rPh>
    <rPh sb="5" eb="7">
      <t>キュウカン</t>
    </rPh>
    <rPh sb="7" eb="10">
      <t>シンリョウジョ</t>
    </rPh>
    <phoneticPr fontId="8"/>
  </si>
  <si>
    <t>鳥取市富安1丁目75</t>
    <rPh sb="0" eb="3">
      <t>トットリシ</t>
    </rPh>
    <rPh sb="3" eb="5">
      <t>トミヤス</t>
    </rPh>
    <rPh sb="6" eb="8">
      <t>チョウメ</t>
    </rPh>
    <phoneticPr fontId="8"/>
  </si>
  <si>
    <t>林整形外科</t>
    <rPh sb="0" eb="1">
      <t>ハヤシ</t>
    </rPh>
    <rPh sb="1" eb="3">
      <t>セイケイ</t>
    </rPh>
    <rPh sb="3" eb="5">
      <t>ゲカ</t>
    </rPh>
    <phoneticPr fontId="3"/>
  </si>
  <si>
    <t>鳥取市津ノ井248-11</t>
    <rPh sb="0" eb="3">
      <t>トットリシ</t>
    </rPh>
    <rPh sb="3" eb="4">
      <t>ツ</t>
    </rPh>
    <rPh sb="5" eb="6">
      <t>イ</t>
    </rPh>
    <phoneticPr fontId="1"/>
  </si>
  <si>
    <t>塩田医院</t>
    <rPh sb="0" eb="2">
      <t>シオタ</t>
    </rPh>
    <rPh sb="2" eb="4">
      <t>イイン</t>
    </rPh>
    <phoneticPr fontId="3"/>
  </si>
  <si>
    <t>鳥取市源太101-1</t>
    <rPh sb="0" eb="3">
      <t>トットリシ</t>
    </rPh>
    <rPh sb="3" eb="4">
      <t>ゲン</t>
    </rPh>
    <rPh sb="4" eb="5">
      <t>タ</t>
    </rPh>
    <phoneticPr fontId="1"/>
  </si>
  <si>
    <t>よしざわ歯科医院</t>
    <rPh sb="4" eb="6">
      <t>シカ</t>
    </rPh>
    <rPh sb="6" eb="8">
      <t>イイン</t>
    </rPh>
    <phoneticPr fontId="1"/>
  </si>
  <si>
    <t>鳥取市南吉方三丁目518-1</t>
    <rPh sb="0" eb="3">
      <t>トットリシ</t>
    </rPh>
    <rPh sb="3" eb="6">
      <t>ミナミヨシカタ</t>
    </rPh>
    <rPh sb="6" eb="7">
      <t>3</t>
    </rPh>
    <rPh sb="7" eb="9">
      <t>チョウメ</t>
    </rPh>
    <phoneticPr fontId="1"/>
  </si>
  <si>
    <t>鳥取北クリニック</t>
    <rPh sb="0" eb="2">
      <t>トットリ</t>
    </rPh>
    <rPh sb="2" eb="3">
      <t>キタ</t>
    </rPh>
    <phoneticPr fontId="1"/>
  </si>
  <si>
    <t>鳥取市賀露町4012番地</t>
    <rPh sb="0" eb="3">
      <t>トットリシ</t>
    </rPh>
    <rPh sb="3" eb="6">
      <t>カロチョウ</t>
    </rPh>
    <rPh sb="10" eb="12">
      <t>バンチ</t>
    </rPh>
    <phoneticPr fontId="1"/>
  </si>
  <si>
    <t>鳥取県東部総合事務所福祉保健局</t>
    <rPh sb="0" eb="3">
      <t>トットリケン</t>
    </rPh>
    <rPh sb="3" eb="5">
      <t>トウブ</t>
    </rPh>
    <rPh sb="5" eb="7">
      <t>ソウゴウ</t>
    </rPh>
    <rPh sb="7" eb="9">
      <t>ジム</t>
    </rPh>
    <rPh sb="9" eb="10">
      <t>ショ</t>
    </rPh>
    <rPh sb="10" eb="12">
      <t>フクシ</t>
    </rPh>
    <rPh sb="12" eb="14">
      <t>ホケン</t>
    </rPh>
    <rPh sb="14" eb="15">
      <t>キョク</t>
    </rPh>
    <phoneticPr fontId="3"/>
  </si>
  <si>
    <t>鳥取市江津730</t>
    <rPh sb="0" eb="3">
      <t>トットリシ</t>
    </rPh>
    <rPh sb="3" eb="4">
      <t>エ</t>
    </rPh>
    <rPh sb="4" eb="5">
      <t>ツ</t>
    </rPh>
    <phoneticPr fontId="3"/>
  </si>
  <si>
    <t>鳥取県立鹿野かちみ園</t>
    <rPh sb="0" eb="4">
      <t>トットリケンリツ</t>
    </rPh>
    <rPh sb="4" eb="6">
      <t>シカノ</t>
    </rPh>
    <rPh sb="9" eb="10">
      <t>エン</t>
    </rPh>
    <phoneticPr fontId="3"/>
  </si>
  <si>
    <t>鳥取市鹿野町今市1078</t>
    <rPh sb="0" eb="3">
      <t>トットリシ</t>
    </rPh>
    <rPh sb="3" eb="4">
      <t>シカ</t>
    </rPh>
    <rPh sb="4" eb="5">
      <t>ノ</t>
    </rPh>
    <rPh sb="5" eb="6">
      <t>チョウ</t>
    </rPh>
    <rPh sb="6" eb="8">
      <t>イマイチ</t>
    </rPh>
    <phoneticPr fontId="3"/>
  </si>
  <si>
    <t>鳥取県立鹿野第二かちみ園</t>
    <rPh sb="0" eb="4">
      <t>トットリケンリツ</t>
    </rPh>
    <rPh sb="4" eb="6">
      <t>シカノ</t>
    </rPh>
    <rPh sb="6" eb="7">
      <t>ダイ</t>
    </rPh>
    <rPh sb="7" eb="8">
      <t>ニ</t>
    </rPh>
    <rPh sb="11" eb="12">
      <t>エン</t>
    </rPh>
    <phoneticPr fontId="3"/>
  </si>
  <si>
    <t>鳥取市鹿野町寺内102</t>
    <rPh sb="0" eb="3">
      <t>トットリシ</t>
    </rPh>
    <rPh sb="3" eb="4">
      <t>シカ</t>
    </rPh>
    <rPh sb="4" eb="5">
      <t>ノ</t>
    </rPh>
    <rPh sb="5" eb="6">
      <t>チョウ</t>
    </rPh>
    <rPh sb="6" eb="8">
      <t>テラウチ</t>
    </rPh>
    <phoneticPr fontId="3"/>
  </si>
  <si>
    <t>鳥取県立障害者体育センター</t>
    <rPh sb="0" eb="4">
      <t>トットリケンリツ</t>
    </rPh>
    <rPh sb="4" eb="6">
      <t>ショウガイ</t>
    </rPh>
    <rPh sb="6" eb="7">
      <t>シャ</t>
    </rPh>
    <rPh sb="7" eb="9">
      <t>タイイク</t>
    </rPh>
    <phoneticPr fontId="3"/>
  </si>
  <si>
    <t>鳥取市湖山町西3丁目113-2</t>
    <rPh sb="0" eb="3">
      <t>トットリシ</t>
    </rPh>
    <rPh sb="3" eb="6">
      <t>コヤマチョウ</t>
    </rPh>
    <rPh sb="6" eb="7">
      <t>ニシ</t>
    </rPh>
    <rPh sb="8" eb="10">
      <t>チョウメ</t>
    </rPh>
    <phoneticPr fontId="3"/>
  </si>
  <si>
    <t>鳥取県立福祉人材研修センター</t>
    <rPh sb="0" eb="2">
      <t>トットリ</t>
    </rPh>
    <rPh sb="2" eb="4">
      <t>ケンリツ</t>
    </rPh>
    <rPh sb="4" eb="6">
      <t>フクシ</t>
    </rPh>
    <rPh sb="6" eb="8">
      <t>ジンザイ</t>
    </rPh>
    <rPh sb="8" eb="10">
      <t>ケンシュウ</t>
    </rPh>
    <phoneticPr fontId="3"/>
  </si>
  <si>
    <t>鳥取市伏野1729-5</t>
    <rPh sb="0" eb="3">
      <t>トットリシ</t>
    </rPh>
    <rPh sb="3" eb="5">
      <t>フシノ</t>
    </rPh>
    <phoneticPr fontId="3"/>
  </si>
  <si>
    <t>鳥取県立人権ひろば２１</t>
    <rPh sb="0" eb="4">
      <t>トットリケンリツ</t>
    </rPh>
    <rPh sb="4" eb="6">
      <t>ジンケン</t>
    </rPh>
    <phoneticPr fontId="3"/>
  </si>
  <si>
    <t>鳥取市扇町21</t>
    <rPh sb="0" eb="3">
      <t>トットリシ</t>
    </rPh>
    <rPh sb="3" eb="5">
      <t>オウギマチ</t>
    </rPh>
    <phoneticPr fontId="3"/>
  </si>
  <si>
    <t>福祉相談センター・精神保健福祉センター</t>
    <rPh sb="0" eb="2">
      <t>フクシ</t>
    </rPh>
    <rPh sb="2" eb="4">
      <t>ソウダン</t>
    </rPh>
    <rPh sb="9" eb="11">
      <t>セイシン</t>
    </rPh>
    <rPh sb="11" eb="13">
      <t>ホケン</t>
    </rPh>
    <rPh sb="13" eb="15">
      <t>フクシ</t>
    </rPh>
    <phoneticPr fontId="3"/>
  </si>
  <si>
    <t>鳥取市江津318-1</t>
    <rPh sb="0" eb="3">
      <t>トットリシ</t>
    </rPh>
    <rPh sb="3" eb="4">
      <t>エ</t>
    </rPh>
    <rPh sb="4" eb="5">
      <t>ツ</t>
    </rPh>
    <phoneticPr fontId="3"/>
  </si>
  <si>
    <t>鳥取砂丘こどもの国</t>
    <phoneticPr fontId="3"/>
  </si>
  <si>
    <t>鳥取市浜坂1157-1</t>
    <phoneticPr fontId="3"/>
  </si>
  <si>
    <t>すずかけ</t>
  </si>
  <si>
    <t>鳥取市鹿野町今市1550</t>
    <rPh sb="0" eb="3">
      <t>トットリシ</t>
    </rPh>
    <rPh sb="3" eb="6">
      <t>シカノチョウ</t>
    </rPh>
    <rPh sb="6" eb="8">
      <t>イマイチ</t>
    </rPh>
    <phoneticPr fontId="7"/>
  </si>
  <si>
    <t>鳥取市高齢者福祉センター</t>
    <rPh sb="0" eb="3">
      <t>トットリシ</t>
    </rPh>
    <rPh sb="3" eb="6">
      <t>コウレイシャ</t>
    </rPh>
    <rPh sb="6" eb="8">
      <t>フクシ</t>
    </rPh>
    <phoneticPr fontId="3"/>
  </si>
  <si>
    <t>鳥取市富安2丁目104-2</t>
    <rPh sb="0" eb="3">
      <t>トットリシ</t>
    </rPh>
    <rPh sb="3" eb="5">
      <t>トミヤス</t>
    </rPh>
    <rPh sb="6" eb="8">
      <t>チョウメ</t>
    </rPh>
    <phoneticPr fontId="3"/>
  </si>
  <si>
    <t>鳥取市障害者福祉センター　さわやか会館</t>
    <rPh sb="0" eb="3">
      <t>トットリシ</t>
    </rPh>
    <rPh sb="3" eb="5">
      <t>ショウガイ</t>
    </rPh>
    <rPh sb="5" eb="6">
      <t>シャ</t>
    </rPh>
    <rPh sb="6" eb="8">
      <t>フクシ</t>
    </rPh>
    <rPh sb="17" eb="19">
      <t>カイカン</t>
    </rPh>
    <phoneticPr fontId="3"/>
  </si>
  <si>
    <t>鳥取市富安2丁目96</t>
    <rPh sb="0" eb="3">
      <t>トットリシ</t>
    </rPh>
    <rPh sb="3" eb="5">
      <t>トミヤス</t>
    </rPh>
    <rPh sb="6" eb="8">
      <t>チョウメ</t>
    </rPh>
    <phoneticPr fontId="3"/>
  </si>
  <si>
    <t>介護老人保健施設　まさたみの郷</t>
    <rPh sb="0" eb="2">
      <t>カイゴ</t>
    </rPh>
    <rPh sb="2" eb="4">
      <t>ロウジン</t>
    </rPh>
    <rPh sb="4" eb="6">
      <t>ホケン</t>
    </rPh>
    <rPh sb="6" eb="8">
      <t>シセツ</t>
    </rPh>
    <rPh sb="14" eb="15">
      <t>サト</t>
    </rPh>
    <phoneticPr fontId="3"/>
  </si>
  <si>
    <t>鳥取市杉崎596</t>
    <rPh sb="0" eb="3">
      <t>トットリシ</t>
    </rPh>
    <rPh sb="3" eb="5">
      <t>スギサキ</t>
    </rPh>
    <phoneticPr fontId="3"/>
  </si>
  <si>
    <t>高草あすなろ</t>
    <rPh sb="0" eb="2">
      <t>タカクサ</t>
    </rPh>
    <phoneticPr fontId="3"/>
  </si>
  <si>
    <t>鳥取市大桷330番地</t>
    <rPh sb="0" eb="3">
      <t>トットリシ</t>
    </rPh>
    <rPh sb="3" eb="4">
      <t>ダイ</t>
    </rPh>
    <rPh sb="8" eb="10">
      <t>バンチ</t>
    </rPh>
    <phoneticPr fontId="3"/>
  </si>
  <si>
    <t>鳥取湖南デイサービスセンター</t>
    <rPh sb="0" eb="2">
      <t>トットリ</t>
    </rPh>
    <rPh sb="2" eb="4">
      <t>コナン</t>
    </rPh>
    <phoneticPr fontId="3"/>
  </si>
  <si>
    <t>鳥取市松原253-1</t>
    <rPh sb="0" eb="3">
      <t>トットリシ</t>
    </rPh>
    <rPh sb="3" eb="5">
      <t>マツバラ</t>
    </rPh>
    <phoneticPr fontId="3"/>
  </si>
  <si>
    <t>吉岡温泉デイサービスセンター　ふたば</t>
    <rPh sb="0" eb="2">
      <t>ヨシオカ</t>
    </rPh>
    <rPh sb="2" eb="4">
      <t>オンセン</t>
    </rPh>
    <phoneticPr fontId="3"/>
  </si>
  <si>
    <t>鳥取市吉岡温泉町329番地</t>
    <rPh sb="0" eb="3">
      <t>トットリシ</t>
    </rPh>
    <rPh sb="3" eb="5">
      <t>ヨシオカ</t>
    </rPh>
    <rPh sb="5" eb="7">
      <t>オンセン</t>
    </rPh>
    <rPh sb="7" eb="8">
      <t>チョウ</t>
    </rPh>
    <rPh sb="11" eb="13">
      <t>バンチ</t>
    </rPh>
    <phoneticPr fontId="3"/>
  </si>
  <si>
    <t>吉岡温泉いきいきサービスセンター　ふたば</t>
    <rPh sb="0" eb="2">
      <t>ヨシオカ</t>
    </rPh>
    <rPh sb="2" eb="4">
      <t>オンセン</t>
    </rPh>
    <phoneticPr fontId="3"/>
  </si>
  <si>
    <t>老人保健施設　ふたば</t>
    <rPh sb="0" eb="2">
      <t>ロウジン</t>
    </rPh>
    <rPh sb="2" eb="4">
      <t>ホケン</t>
    </rPh>
    <rPh sb="4" eb="6">
      <t>シセツ</t>
    </rPh>
    <phoneticPr fontId="3"/>
  </si>
  <si>
    <t>鳥取市国府町稲葉丘3丁目303</t>
    <rPh sb="0" eb="3">
      <t>トットリシ</t>
    </rPh>
    <rPh sb="10" eb="12">
      <t>チョウメ</t>
    </rPh>
    <phoneticPr fontId="3"/>
  </si>
  <si>
    <t>通所リハビリテーション　ふたば</t>
    <rPh sb="0" eb="2">
      <t>ツウショ</t>
    </rPh>
    <phoneticPr fontId="3"/>
  </si>
  <si>
    <t>訪問看護ステーション　ふたば</t>
    <rPh sb="0" eb="2">
      <t>ホウモン</t>
    </rPh>
    <rPh sb="2" eb="4">
      <t>カンゴ</t>
    </rPh>
    <phoneticPr fontId="3"/>
  </si>
  <si>
    <t>居住介護支援事業所　ふたば</t>
    <rPh sb="0" eb="2">
      <t>キョジュウ</t>
    </rPh>
    <rPh sb="2" eb="4">
      <t>カイゴ</t>
    </rPh>
    <rPh sb="4" eb="6">
      <t>シエン</t>
    </rPh>
    <rPh sb="6" eb="9">
      <t>ジギョウショ</t>
    </rPh>
    <phoneticPr fontId="3"/>
  </si>
  <si>
    <t>稲葉丘いきいきデイサービス　ふたば</t>
    <rPh sb="0" eb="2">
      <t>イナバ</t>
    </rPh>
    <rPh sb="2" eb="3">
      <t>オカ</t>
    </rPh>
    <phoneticPr fontId="3"/>
  </si>
  <si>
    <t>グループホーム　ふたば</t>
    <phoneticPr fontId="3"/>
  </si>
  <si>
    <t>奥谷いきいきでいサービス　ふたば</t>
    <rPh sb="0" eb="2">
      <t>オクタニ</t>
    </rPh>
    <phoneticPr fontId="3"/>
  </si>
  <si>
    <t>鳥取市国府町奥谷1丁目122</t>
    <rPh sb="0" eb="3">
      <t>トットリシ</t>
    </rPh>
    <rPh sb="3" eb="6">
      <t>コクフチョウ</t>
    </rPh>
    <rPh sb="6" eb="8">
      <t>オクタニ</t>
    </rPh>
    <rPh sb="9" eb="11">
      <t>チョウメ</t>
    </rPh>
    <phoneticPr fontId="3"/>
  </si>
  <si>
    <t>介護老人保健施設　かわはら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</si>
  <si>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鳥取市河原町稲常463番地</t>
    <rPh sb="0" eb="3">
      <t>トットリシ</t>
    </rPh>
    <rPh sb="3" eb="5">
      <t>カワハラ</t>
    </rPh>
    <rPh sb="5" eb="6">
      <t>チョウ</t>
    </rPh>
    <rPh sb="6" eb="7">
      <t>イネ</t>
    </rPh>
    <rPh sb="7" eb="8">
      <t>ツネ</t>
    </rPh>
    <rPh sb="11" eb="13">
      <t>バンチ</t>
    </rPh>
    <phoneticPr fontId="3"/>
  </si>
  <si>
    <t>多機能サポートセンター　わかばの家　河原</t>
    <rPh sb="0" eb="3">
      <t>タキノウ</t>
    </rPh>
    <rPh sb="16" eb="17">
      <t>イエ</t>
    </rPh>
    <rPh sb="18" eb="20">
      <t>カワハラ</t>
    </rPh>
    <phoneticPr fontId="3"/>
  </si>
  <si>
    <t>鳥取市河原町渡一木156-1</t>
    <rPh sb="0" eb="3">
      <t>トットリシ</t>
    </rPh>
    <rPh sb="3" eb="5">
      <t>カワラ</t>
    </rPh>
    <rPh sb="5" eb="6">
      <t>チョウ</t>
    </rPh>
    <rPh sb="6" eb="7">
      <t>ワタリ</t>
    </rPh>
    <rPh sb="7" eb="8">
      <t>イチ</t>
    </rPh>
    <rPh sb="8" eb="9">
      <t>キ</t>
    </rPh>
    <phoneticPr fontId="3"/>
  </si>
  <si>
    <t>多機能サポートセンター　わかばの家　勝谷</t>
    <rPh sb="0" eb="3">
      <t>タキノウ</t>
    </rPh>
    <rPh sb="16" eb="17">
      <t>イエ</t>
    </rPh>
    <rPh sb="18" eb="19">
      <t>カチ</t>
    </rPh>
    <rPh sb="19" eb="20">
      <t>タニ</t>
    </rPh>
    <phoneticPr fontId="3"/>
  </si>
  <si>
    <t>鳥取市鹿野町寺内131</t>
    <rPh sb="0" eb="3">
      <t>トットリシ</t>
    </rPh>
    <rPh sb="3" eb="4">
      <t>シカ</t>
    </rPh>
    <rPh sb="4" eb="5">
      <t>ノ</t>
    </rPh>
    <rPh sb="5" eb="6">
      <t>チョウ</t>
    </rPh>
    <rPh sb="6" eb="8">
      <t>テラウチ</t>
    </rPh>
    <phoneticPr fontId="3"/>
  </si>
  <si>
    <t>デイサービスセンター　わかばの家　勝谷</t>
    <rPh sb="15" eb="16">
      <t>イエ</t>
    </rPh>
    <rPh sb="17" eb="18">
      <t>カチ</t>
    </rPh>
    <rPh sb="18" eb="19">
      <t>タニ</t>
    </rPh>
    <phoneticPr fontId="3"/>
  </si>
  <si>
    <t>鳥取市鹿野町寺内137-2</t>
    <rPh sb="0" eb="3">
      <t>トットリシ</t>
    </rPh>
    <rPh sb="3" eb="4">
      <t>シカ</t>
    </rPh>
    <rPh sb="4" eb="5">
      <t>ノ</t>
    </rPh>
    <rPh sb="5" eb="6">
      <t>チョウ</t>
    </rPh>
    <rPh sb="6" eb="8">
      <t>テラウチ</t>
    </rPh>
    <phoneticPr fontId="3"/>
  </si>
  <si>
    <t>気高あすなろ</t>
    <rPh sb="0" eb="2">
      <t>ケタカ</t>
    </rPh>
    <phoneticPr fontId="3"/>
  </si>
  <si>
    <t>鳥取市気高町八幡268</t>
    <rPh sb="0" eb="3">
      <t>トットリシ</t>
    </rPh>
    <rPh sb="3" eb="6">
      <t>ケタカチョウ</t>
    </rPh>
    <rPh sb="6" eb="8">
      <t>ヤハタ</t>
    </rPh>
    <phoneticPr fontId="3"/>
  </si>
  <si>
    <t>鹿野町老人センター「しかの和泉荘」</t>
    <phoneticPr fontId="3"/>
  </si>
  <si>
    <t>鳥取市鹿野町今市651-1</t>
    <phoneticPr fontId="3"/>
  </si>
  <si>
    <t>キリンの里　もちがせ</t>
    <rPh sb="4" eb="5">
      <t>サト</t>
    </rPh>
    <phoneticPr fontId="8"/>
  </si>
  <si>
    <t>鳥取市用瀬町別府357番地16</t>
    <rPh sb="0" eb="3">
      <t>トットリシ</t>
    </rPh>
    <rPh sb="3" eb="6">
      <t>モチガセチョウ</t>
    </rPh>
    <rPh sb="6" eb="8">
      <t>ベップ</t>
    </rPh>
    <rPh sb="11" eb="13">
      <t>バンチ</t>
    </rPh>
    <phoneticPr fontId="8"/>
  </si>
  <si>
    <t>医療法人　アスピオス　風紋館</t>
    <rPh sb="0" eb="2">
      <t>イリョウ</t>
    </rPh>
    <rPh sb="2" eb="4">
      <t>ホウジン</t>
    </rPh>
    <phoneticPr fontId="1"/>
  </si>
  <si>
    <t>鳥取市立川町5丁目312-1</t>
    <rPh sb="0" eb="3">
      <t>トットリシ</t>
    </rPh>
    <rPh sb="3" eb="6">
      <t>タチカワチョウ</t>
    </rPh>
    <rPh sb="7" eb="9">
      <t>チョウメ</t>
    </rPh>
    <phoneticPr fontId="1"/>
  </si>
  <si>
    <t>新いなば幸朋苑</t>
    <rPh sb="0" eb="1">
      <t>シン</t>
    </rPh>
    <rPh sb="4" eb="5">
      <t>コウ</t>
    </rPh>
    <rPh sb="5" eb="6">
      <t>ホウ</t>
    </rPh>
    <rPh sb="6" eb="7">
      <t>エン</t>
    </rPh>
    <phoneticPr fontId="7"/>
  </si>
  <si>
    <t>鳥取市浜坂222-1</t>
    <rPh sb="0" eb="3">
      <t>トットリシ</t>
    </rPh>
    <rPh sb="3" eb="5">
      <t>ハマサカ</t>
    </rPh>
    <phoneticPr fontId="7"/>
  </si>
  <si>
    <t>生活支援ハウス　いなば幸朋苑</t>
    <rPh sb="0" eb="2">
      <t>セイカツ</t>
    </rPh>
    <rPh sb="2" eb="4">
      <t>シエン</t>
    </rPh>
    <rPh sb="11" eb="12">
      <t>コウ</t>
    </rPh>
    <rPh sb="12" eb="13">
      <t>ホウ</t>
    </rPh>
    <rPh sb="13" eb="14">
      <t>エン</t>
    </rPh>
    <phoneticPr fontId="1"/>
  </si>
  <si>
    <t>鳥取市浜坂229-1</t>
    <rPh sb="0" eb="3">
      <t>トットリシ</t>
    </rPh>
    <rPh sb="3" eb="5">
      <t>ハマサカ</t>
    </rPh>
    <phoneticPr fontId="7"/>
  </si>
  <si>
    <t>グループホーム　いくのさん家</t>
    <rPh sb="13" eb="14">
      <t>イエ</t>
    </rPh>
    <phoneticPr fontId="7"/>
  </si>
  <si>
    <t>鳥取市湖山町西2丁目237-2</t>
    <rPh sb="0" eb="3">
      <t>トットリシ</t>
    </rPh>
    <rPh sb="3" eb="6">
      <t>コヤマチョウ</t>
    </rPh>
    <rPh sb="6" eb="7">
      <t>ニシ</t>
    </rPh>
    <rPh sb="8" eb="10">
      <t>チョウメ</t>
    </rPh>
    <phoneticPr fontId="7"/>
  </si>
  <si>
    <t>ワークコーポとっとり</t>
    <phoneticPr fontId="3"/>
  </si>
  <si>
    <t>鳥取市商栄町403番1</t>
    <phoneticPr fontId="3"/>
  </si>
  <si>
    <t>鳥取県立県民文化会館（とりぎん文化会館）</t>
    <rPh sb="0" eb="4">
      <t>トットリケンリツ</t>
    </rPh>
    <rPh sb="4" eb="6">
      <t>ケンミン</t>
    </rPh>
    <rPh sb="6" eb="8">
      <t>ブンカ</t>
    </rPh>
    <rPh sb="8" eb="10">
      <t>カイカン</t>
    </rPh>
    <rPh sb="15" eb="17">
      <t>ブンカ</t>
    </rPh>
    <rPh sb="17" eb="19">
      <t>カイカン</t>
    </rPh>
    <phoneticPr fontId="3"/>
  </si>
  <si>
    <t>鳥取市尚徳町101番地5</t>
    <rPh sb="0" eb="3">
      <t>トットリシ</t>
    </rPh>
    <rPh sb="3" eb="6">
      <t>ショウトクチョウ</t>
    </rPh>
    <rPh sb="9" eb="11">
      <t>バンチ</t>
    </rPh>
    <phoneticPr fontId="3"/>
  </si>
  <si>
    <t>わらべ館</t>
    <rPh sb="3" eb="4">
      <t>カン</t>
    </rPh>
    <phoneticPr fontId="3"/>
  </si>
  <si>
    <t>鳥取市西町三丁目202番地</t>
    <rPh sb="0" eb="2">
      <t>トットリ</t>
    </rPh>
    <rPh sb="2" eb="3">
      <t>シ</t>
    </rPh>
    <rPh sb="3" eb="4">
      <t>ニシ</t>
    </rPh>
    <rPh sb="4" eb="5">
      <t>マチ</t>
    </rPh>
    <rPh sb="5" eb="8">
      <t>サンチョウメ</t>
    </rPh>
    <rPh sb="11" eb="13">
      <t>バンチ</t>
    </rPh>
    <phoneticPr fontId="3"/>
  </si>
  <si>
    <t>鳥取県立生涯学習センター(県民ふれあい会館)</t>
    <rPh sb="0" eb="4">
      <t>トットリケンリツ</t>
    </rPh>
    <rPh sb="4" eb="6">
      <t>ショウガイ</t>
    </rPh>
    <rPh sb="6" eb="8">
      <t>ガクシュウ</t>
    </rPh>
    <rPh sb="13" eb="15">
      <t>ケンミン</t>
    </rPh>
    <rPh sb="19" eb="21">
      <t>カイカン</t>
    </rPh>
    <phoneticPr fontId="3"/>
  </si>
  <si>
    <t>鳥取市扇町21番地</t>
    <rPh sb="0" eb="3">
      <t>トットリシ</t>
    </rPh>
    <rPh sb="3" eb="5">
      <t>オウギマチ</t>
    </rPh>
    <rPh sb="7" eb="9">
      <t>バンチ</t>
    </rPh>
    <phoneticPr fontId="3"/>
  </si>
  <si>
    <t>鳥取県立博物館</t>
    <rPh sb="0" eb="3">
      <t>トットリケン</t>
    </rPh>
    <rPh sb="3" eb="4">
      <t>リツ</t>
    </rPh>
    <rPh sb="4" eb="7">
      <t>ハクブツカン</t>
    </rPh>
    <phoneticPr fontId="3"/>
  </si>
  <si>
    <t>鳥取市東町二丁目124</t>
    <rPh sb="0" eb="3">
      <t>トットリシ</t>
    </rPh>
    <rPh sb="3" eb="4">
      <t>ヒガシ</t>
    </rPh>
    <rPh sb="4" eb="5">
      <t>マチ</t>
    </rPh>
    <rPh sb="5" eb="8">
      <t>ニチョウメ</t>
    </rPh>
    <phoneticPr fontId="3"/>
  </si>
  <si>
    <t>鳥取市文化センター　第１駐車場</t>
    <rPh sb="0" eb="3">
      <t>トットリシ</t>
    </rPh>
    <rPh sb="3" eb="5">
      <t>ブンカ</t>
    </rPh>
    <rPh sb="10" eb="11">
      <t>ダイ</t>
    </rPh>
    <rPh sb="12" eb="14">
      <t>チュウシャ</t>
    </rPh>
    <rPh sb="14" eb="15">
      <t>ジョウ</t>
    </rPh>
    <phoneticPr fontId="3"/>
  </si>
  <si>
    <t>鳥取市吉方温泉三丁目701番地</t>
    <rPh sb="0" eb="3">
      <t>トットリシ</t>
    </rPh>
    <rPh sb="3" eb="4">
      <t>ヨシ</t>
    </rPh>
    <rPh sb="4" eb="5">
      <t>カタ</t>
    </rPh>
    <rPh sb="5" eb="7">
      <t>オンセン</t>
    </rPh>
    <rPh sb="7" eb="10">
      <t>サンチョウメ</t>
    </rPh>
    <rPh sb="13" eb="15">
      <t>バンチ</t>
    </rPh>
    <phoneticPr fontId="3"/>
  </si>
  <si>
    <t>鳥取市文化センター　第２駐車場</t>
    <rPh sb="0" eb="3">
      <t>トットリシ</t>
    </rPh>
    <rPh sb="3" eb="5">
      <t>ブンカ</t>
    </rPh>
    <rPh sb="10" eb="11">
      <t>ダイ</t>
    </rPh>
    <rPh sb="12" eb="14">
      <t>チュウシャ</t>
    </rPh>
    <rPh sb="14" eb="15">
      <t>ジョウ</t>
    </rPh>
    <phoneticPr fontId="3"/>
  </si>
  <si>
    <t>鳥取市歴史博物館(第1駐車場)</t>
    <rPh sb="0" eb="3">
      <t>トットリシ</t>
    </rPh>
    <rPh sb="3" eb="5">
      <t>レキシ</t>
    </rPh>
    <rPh sb="5" eb="8">
      <t>ハクブツカン</t>
    </rPh>
    <rPh sb="9" eb="10">
      <t>ダイ</t>
    </rPh>
    <rPh sb="11" eb="14">
      <t>チュウシャジョウ</t>
    </rPh>
    <phoneticPr fontId="3"/>
  </si>
  <si>
    <t>鳥取市上町88番地</t>
    <rPh sb="0" eb="3">
      <t>トットリシ</t>
    </rPh>
    <rPh sb="3" eb="5">
      <t>カミマチ</t>
    </rPh>
    <rPh sb="7" eb="9">
      <t>バンチ</t>
    </rPh>
    <phoneticPr fontId="3"/>
  </si>
  <si>
    <t>鳥取市歴史博物館(第2駐車場)</t>
    <rPh sb="0" eb="3">
      <t>トットリシ</t>
    </rPh>
    <rPh sb="3" eb="5">
      <t>レキシ</t>
    </rPh>
    <rPh sb="5" eb="8">
      <t>ハクブツカン</t>
    </rPh>
    <rPh sb="9" eb="10">
      <t>ダイ</t>
    </rPh>
    <rPh sb="11" eb="14">
      <t>チュウシャジョウ</t>
    </rPh>
    <phoneticPr fontId="3"/>
  </si>
  <si>
    <t>鳥取市国府人権福祉センター</t>
    <phoneticPr fontId="3"/>
  </si>
  <si>
    <t>鳥取市国府町麻生373-3</t>
    <rPh sb="3" eb="6">
      <t>コクフチョウ</t>
    </rPh>
    <rPh sb="6" eb="7">
      <t>アサ</t>
    </rPh>
    <rPh sb="7" eb="8">
      <t>ウ</t>
    </rPh>
    <phoneticPr fontId="3"/>
  </si>
  <si>
    <t>鳥取市立浜坂地区公民館</t>
    <phoneticPr fontId="3"/>
  </si>
  <si>
    <t>鳥取市浜坂4丁目11-21</t>
    <rPh sb="6" eb="8">
      <t>チョウメ</t>
    </rPh>
    <phoneticPr fontId="3"/>
  </si>
  <si>
    <t>鳥取県庁舎</t>
    <rPh sb="0" eb="3">
      <t>トットリケン</t>
    </rPh>
    <rPh sb="3" eb="5">
      <t>チョウシャ</t>
    </rPh>
    <phoneticPr fontId="3"/>
  </si>
  <si>
    <t>鳥取市東町一丁目220番地</t>
    <rPh sb="0" eb="3">
      <t>トットリシ</t>
    </rPh>
    <rPh sb="3" eb="5">
      <t>ヒガシマチ</t>
    </rPh>
    <rPh sb="5" eb="6">
      <t>イチ</t>
    </rPh>
    <rPh sb="6" eb="8">
      <t>チョウメ</t>
    </rPh>
    <rPh sb="11" eb="13">
      <t>バンチ</t>
    </rPh>
    <phoneticPr fontId="3"/>
  </si>
  <si>
    <t>鳥取県庁西町分庁舎</t>
    <rPh sb="0" eb="2">
      <t>トットリ</t>
    </rPh>
    <rPh sb="2" eb="4">
      <t>ケンチョウ</t>
    </rPh>
    <rPh sb="4" eb="5">
      <t>ニシ</t>
    </rPh>
    <rPh sb="5" eb="7">
      <t>マチブン</t>
    </rPh>
    <rPh sb="7" eb="9">
      <t>チョウシャ</t>
    </rPh>
    <phoneticPr fontId="3"/>
  </si>
  <si>
    <t>鳥取市西町一丁目401</t>
    <phoneticPr fontId="3"/>
  </si>
  <si>
    <t>鳥取県東部総合事務所</t>
    <rPh sb="0" eb="3">
      <t>トットリケン</t>
    </rPh>
    <rPh sb="3" eb="5">
      <t>トウブ</t>
    </rPh>
    <rPh sb="5" eb="7">
      <t>ソウゴウ</t>
    </rPh>
    <rPh sb="7" eb="9">
      <t>ジム</t>
    </rPh>
    <rPh sb="9" eb="10">
      <t>ショ</t>
    </rPh>
    <phoneticPr fontId="3"/>
  </si>
  <si>
    <t>鳥取市立川町六丁目176</t>
    <rPh sb="0" eb="3">
      <t>トットリシ</t>
    </rPh>
    <rPh sb="3" eb="6">
      <t>タチカワチョウ</t>
    </rPh>
    <rPh sb="6" eb="7">
      <t>ロク</t>
    </rPh>
    <rPh sb="7" eb="9">
      <t>チョウメ</t>
    </rPh>
    <phoneticPr fontId="3"/>
  </si>
  <si>
    <t>鳥取市役所本庁舎</t>
    <rPh sb="0" eb="3">
      <t>トットリシ</t>
    </rPh>
    <rPh sb="3" eb="5">
      <t>ヤクショ</t>
    </rPh>
    <rPh sb="5" eb="7">
      <t>ホンチョウ</t>
    </rPh>
    <rPh sb="7" eb="8">
      <t>シャ</t>
    </rPh>
    <phoneticPr fontId="3"/>
  </si>
  <si>
    <t>鳥取市尚徳町116</t>
    <rPh sb="0" eb="3">
      <t>トットリシ</t>
    </rPh>
    <rPh sb="3" eb="6">
      <t>ショウトクチョウ</t>
    </rPh>
    <phoneticPr fontId="3"/>
  </si>
  <si>
    <t>鳥取市役所駅南庁舎</t>
    <rPh sb="0" eb="5">
      <t>トットリシヤクショ</t>
    </rPh>
    <rPh sb="5" eb="7">
      <t>エキナン</t>
    </rPh>
    <rPh sb="7" eb="9">
      <t>チョウシャ</t>
    </rPh>
    <phoneticPr fontId="3"/>
  </si>
  <si>
    <t>鳥取市富安2丁目138-4</t>
    <rPh sb="0" eb="3">
      <t>トットリシ</t>
    </rPh>
    <rPh sb="3" eb="5">
      <t>トミヤス</t>
    </rPh>
    <rPh sb="6" eb="8">
      <t>チョウメ</t>
    </rPh>
    <phoneticPr fontId="3"/>
  </si>
  <si>
    <t>鳥取市鹿野町総合支所</t>
    <rPh sb="0" eb="3">
      <t>トットリシ</t>
    </rPh>
    <rPh sb="3" eb="4">
      <t>シカ</t>
    </rPh>
    <rPh sb="4" eb="5">
      <t>ノ</t>
    </rPh>
    <rPh sb="5" eb="6">
      <t>チョウ</t>
    </rPh>
    <rPh sb="6" eb="8">
      <t>ソウゴウ</t>
    </rPh>
    <rPh sb="8" eb="10">
      <t>シショ</t>
    </rPh>
    <phoneticPr fontId="3"/>
  </si>
  <si>
    <t>鳥取市鹿野町鹿野1517</t>
    <rPh sb="0" eb="3">
      <t>トットリシ</t>
    </rPh>
    <rPh sb="3" eb="4">
      <t>シカ</t>
    </rPh>
    <rPh sb="4" eb="5">
      <t>ノ</t>
    </rPh>
    <rPh sb="5" eb="6">
      <t>チョウ</t>
    </rPh>
    <rPh sb="6" eb="8">
      <t>シカノ</t>
    </rPh>
    <phoneticPr fontId="3"/>
  </si>
  <si>
    <t>鳥取市気高町総合支所</t>
    <rPh sb="0" eb="3">
      <t>トットリシ</t>
    </rPh>
    <rPh sb="3" eb="6">
      <t>ケタカチョウ</t>
    </rPh>
    <rPh sb="6" eb="8">
      <t>ソウゴウ</t>
    </rPh>
    <rPh sb="8" eb="10">
      <t>シショ</t>
    </rPh>
    <phoneticPr fontId="3"/>
  </si>
  <si>
    <t>鳥取市気高町浜村282番地1</t>
    <rPh sb="0" eb="3">
      <t>トットリシ</t>
    </rPh>
    <rPh sb="3" eb="6">
      <t>ケタカチョウ</t>
    </rPh>
    <rPh sb="6" eb="8">
      <t>ハマムラ</t>
    </rPh>
    <rPh sb="11" eb="13">
      <t>バンチ</t>
    </rPh>
    <phoneticPr fontId="3"/>
  </si>
  <si>
    <t>鳥取市人権交流プラザ</t>
    <rPh sb="0" eb="3">
      <t>トットリシ</t>
    </rPh>
    <rPh sb="3" eb="5">
      <t>ジンケン</t>
    </rPh>
    <rPh sb="5" eb="7">
      <t>コウリュウ</t>
    </rPh>
    <phoneticPr fontId="3"/>
  </si>
  <si>
    <t>鳥取市幸町151番地</t>
    <rPh sb="0" eb="3">
      <t>トットリシ</t>
    </rPh>
    <rPh sb="3" eb="4">
      <t>シアワ</t>
    </rPh>
    <rPh sb="4" eb="5">
      <t>チョウ</t>
    </rPh>
    <rPh sb="8" eb="10">
      <t>バンチ</t>
    </rPh>
    <phoneticPr fontId="3"/>
  </si>
  <si>
    <t>鳥取第１地方合同庁舎</t>
    <rPh sb="0" eb="2">
      <t>トットリ</t>
    </rPh>
    <rPh sb="2" eb="3">
      <t>ダイ</t>
    </rPh>
    <rPh sb="4" eb="6">
      <t>チホウ</t>
    </rPh>
    <rPh sb="6" eb="8">
      <t>ゴウドウ</t>
    </rPh>
    <rPh sb="8" eb="10">
      <t>チョウシャ</t>
    </rPh>
    <phoneticPr fontId="3"/>
  </si>
  <si>
    <t>鳥取市富安2丁目89番地4</t>
    <rPh sb="0" eb="3">
      <t>トットリシ</t>
    </rPh>
    <rPh sb="3" eb="5">
      <t>トミヤス</t>
    </rPh>
    <rPh sb="6" eb="8">
      <t>チョウメ</t>
    </rPh>
    <rPh sb="10" eb="12">
      <t>バンチ</t>
    </rPh>
    <phoneticPr fontId="3"/>
  </si>
  <si>
    <t>鳥取第２地方合同庁舎</t>
    <rPh sb="0" eb="2">
      <t>トットリ</t>
    </rPh>
    <rPh sb="2" eb="3">
      <t>ダイ</t>
    </rPh>
    <rPh sb="4" eb="6">
      <t>チホウ</t>
    </rPh>
    <rPh sb="6" eb="8">
      <t>ゴウドウ</t>
    </rPh>
    <rPh sb="8" eb="10">
      <t>チョウシャ</t>
    </rPh>
    <phoneticPr fontId="3"/>
  </si>
  <si>
    <t>鳥取市東町二丁目302番地</t>
    <rPh sb="0" eb="3">
      <t>トットリシ</t>
    </rPh>
    <rPh sb="3" eb="5">
      <t>ヒガシマチ</t>
    </rPh>
    <rPh sb="5" eb="6">
      <t>2</t>
    </rPh>
    <rPh sb="6" eb="8">
      <t>チョウメ</t>
    </rPh>
    <rPh sb="11" eb="13">
      <t>バンチ</t>
    </rPh>
    <phoneticPr fontId="3"/>
  </si>
  <si>
    <t>鳥取第３地方合同庁舎</t>
    <rPh sb="0" eb="2">
      <t>トットリ</t>
    </rPh>
    <rPh sb="2" eb="3">
      <t>ダイ</t>
    </rPh>
    <rPh sb="4" eb="6">
      <t>チホウ</t>
    </rPh>
    <rPh sb="6" eb="8">
      <t>ゴウドウ</t>
    </rPh>
    <rPh sb="8" eb="10">
      <t>チョウシャ</t>
    </rPh>
    <phoneticPr fontId="3"/>
  </si>
  <si>
    <t>鳥取市吉方109</t>
    <rPh sb="0" eb="3">
      <t>トットリシ</t>
    </rPh>
    <rPh sb="3" eb="4">
      <t>ヨシ</t>
    </rPh>
    <rPh sb="4" eb="5">
      <t>カタ</t>
    </rPh>
    <phoneticPr fontId="3"/>
  </si>
  <si>
    <t>城下町とっとり交流館　高砂屋</t>
    <rPh sb="0" eb="3">
      <t>ジョウカマチ</t>
    </rPh>
    <rPh sb="7" eb="9">
      <t>コウリュウ</t>
    </rPh>
    <rPh sb="9" eb="10">
      <t>カン</t>
    </rPh>
    <rPh sb="11" eb="12">
      <t>タカ</t>
    </rPh>
    <rPh sb="12" eb="13">
      <t>スナ</t>
    </rPh>
    <rPh sb="13" eb="14">
      <t>ヤ</t>
    </rPh>
    <phoneticPr fontId="3"/>
  </si>
  <si>
    <t>鳥取市大工町1番地</t>
    <rPh sb="0" eb="3">
      <t>トットリシ</t>
    </rPh>
    <rPh sb="3" eb="6">
      <t>ダイクマチ</t>
    </rPh>
    <rPh sb="7" eb="9">
      <t>バンチ</t>
    </rPh>
    <phoneticPr fontId="3"/>
  </si>
  <si>
    <t>（再掲）城下町とっとり交流館　高砂屋</t>
    <rPh sb="1" eb="3">
      <t>サイケイ</t>
    </rPh>
    <rPh sb="4" eb="7">
      <t>ジョウカマチ</t>
    </rPh>
    <rPh sb="11" eb="13">
      <t>コウリュウ</t>
    </rPh>
    <rPh sb="13" eb="14">
      <t>カン</t>
    </rPh>
    <rPh sb="15" eb="16">
      <t>タカ</t>
    </rPh>
    <rPh sb="16" eb="17">
      <t>スナ</t>
    </rPh>
    <rPh sb="17" eb="18">
      <t>ヤ</t>
    </rPh>
    <phoneticPr fontId="3"/>
  </si>
  <si>
    <t>用瀬町観光物産センター</t>
    <rPh sb="0" eb="3">
      <t>モチガセチョウ</t>
    </rPh>
    <rPh sb="3" eb="5">
      <t>カンコウ</t>
    </rPh>
    <rPh sb="5" eb="7">
      <t>ブッサン</t>
    </rPh>
    <phoneticPr fontId="3"/>
  </si>
  <si>
    <t>鳥取市用瀬町別府33-1</t>
    <rPh sb="0" eb="3">
      <t>トットリシ</t>
    </rPh>
    <rPh sb="3" eb="6">
      <t>モチガセチョウ</t>
    </rPh>
    <rPh sb="6" eb="8">
      <t>ベップ</t>
    </rPh>
    <phoneticPr fontId="3"/>
  </si>
  <si>
    <t>（再掲）用瀬町観光物産センター</t>
    <rPh sb="4" eb="7">
      <t>モチガセチョウ</t>
    </rPh>
    <rPh sb="7" eb="9">
      <t>カンコウ</t>
    </rPh>
    <rPh sb="9" eb="11">
      <t>ブッサン</t>
    </rPh>
    <phoneticPr fontId="3"/>
  </si>
  <si>
    <t>JAグリーン　千代水店</t>
    <rPh sb="7" eb="10">
      <t>チヨスイ</t>
    </rPh>
    <rPh sb="10" eb="11">
      <t>テン</t>
    </rPh>
    <phoneticPr fontId="3"/>
  </si>
  <si>
    <t>鳥取市安長252-1</t>
    <rPh sb="0" eb="3">
      <t>トットリシ</t>
    </rPh>
    <rPh sb="3" eb="4">
      <t>ヤス</t>
    </rPh>
    <rPh sb="4" eb="5">
      <t>オサ</t>
    </rPh>
    <phoneticPr fontId="3"/>
  </si>
  <si>
    <t>株式会社　ナンバ　鳥取店</t>
    <rPh sb="0" eb="4">
      <t>カブシキガイシャ</t>
    </rPh>
    <rPh sb="9" eb="11">
      <t>トットリ</t>
    </rPh>
    <rPh sb="11" eb="12">
      <t>テン</t>
    </rPh>
    <phoneticPr fontId="3"/>
  </si>
  <si>
    <t>鳥取市安長211-1</t>
    <rPh sb="0" eb="2">
      <t>トットリ</t>
    </rPh>
    <rPh sb="2" eb="3">
      <t>シ</t>
    </rPh>
    <rPh sb="3" eb="4">
      <t>ヤス</t>
    </rPh>
    <rPh sb="4" eb="5">
      <t>ナガ</t>
    </rPh>
    <phoneticPr fontId="3"/>
  </si>
  <si>
    <t>ゴダイドラッグ　鳥取店</t>
    <rPh sb="8" eb="11">
      <t>トットリテン</t>
    </rPh>
    <phoneticPr fontId="3"/>
  </si>
  <si>
    <t>鳥取市安長259-1</t>
    <rPh sb="0" eb="3">
      <t>トットリシ</t>
    </rPh>
    <rPh sb="3" eb="4">
      <t>ヤス</t>
    </rPh>
    <rPh sb="4" eb="5">
      <t>ナガ</t>
    </rPh>
    <phoneticPr fontId="3"/>
  </si>
  <si>
    <t>イオン　鳥取北ショッピングセンター</t>
    <rPh sb="4" eb="6">
      <t>トットリ</t>
    </rPh>
    <rPh sb="6" eb="7">
      <t>キタ</t>
    </rPh>
    <phoneticPr fontId="3"/>
  </si>
  <si>
    <t>鳥取市晩稲100-1</t>
    <rPh sb="0" eb="3">
      <t>トットリシ</t>
    </rPh>
    <rPh sb="3" eb="4">
      <t>バン</t>
    </rPh>
    <rPh sb="4" eb="5">
      <t>イネ</t>
    </rPh>
    <phoneticPr fontId="3"/>
  </si>
  <si>
    <t>ハートランドマミー　鳥取店</t>
    <rPh sb="10" eb="13">
      <t>トットリテン</t>
    </rPh>
    <phoneticPr fontId="3"/>
  </si>
  <si>
    <t>鳥取市商栄町203-6</t>
    <rPh sb="0" eb="3">
      <t>トットリシ</t>
    </rPh>
    <rPh sb="3" eb="4">
      <t>ショウ</t>
    </rPh>
    <rPh sb="4" eb="6">
      <t>サカエマチ</t>
    </rPh>
    <phoneticPr fontId="3"/>
  </si>
  <si>
    <t>鳥取港海鮮市場　かろいち</t>
    <rPh sb="0" eb="2">
      <t>トットリ</t>
    </rPh>
    <rPh sb="2" eb="3">
      <t>コウ</t>
    </rPh>
    <rPh sb="3" eb="5">
      <t>カイセン</t>
    </rPh>
    <rPh sb="5" eb="7">
      <t>イチバ</t>
    </rPh>
    <phoneticPr fontId="3"/>
  </si>
  <si>
    <t>鳥取市賀露町西三丁目27番1号</t>
    <rPh sb="0" eb="3">
      <t>トットリシ</t>
    </rPh>
    <rPh sb="3" eb="4">
      <t>ガ</t>
    </rPh>
    <rPh sb="4" eb="5">
      <t>ツユ</t>
    </rPh>
    <rPh sb="5" eb="6">
      <t>チョウ</t>
    </rPh>
    <rPh sb="6" eb="7">
      <t>ニシ</t>
    </rPh>
    <rPh sb="7" eb="10">
      <t>サンチョウメ</t>
    </rPh>
    <rPh sb="12" eb="13">
      <t>バン</t>
    </rPh>
    <rPh sb="14" eb="15">
      <t>ゴウ</t>
    </rPh>
    <phoneticPr fontId="3"/>
  </si>
  <si>
    <t>株式会社　モータウン</t>
    <rPh sb="0" eb="4">
      <t>カブシキガイシャ</t>
    </rPh>
    <phoneticPr fontId="3"/>
  </si>
  <si>
    <t>鳥取市河原町布袋57番地1</t>
    <rPh sb="0" eb="3">
      <t>トットリシ</t>
    </rPh>
    <rPh sb="3" eb="5">
      <t>カワハラ</t>
    </rPh>
    <rPh sb="5" eb="6">
      <t>チョウ</t>
    </rPh>
    <rPh sb="6" eb="8">
      <t>ホテイ</t>
    </rPh>
    <rPh sb="10" eb="12">
      <t>バンチ</t>
    </rPh>
    <phoneticPr fontId="3"/>
  </si>
  <si>
    <t>レーブ・サリュー</t>
    <phoneticPr fontId="3"/>
  </si>
  <si>
    <t>鳥取市南隈231番地</t>
    <rPh sb="0" eb="3">
      <t>トットリシ</t>
    </rPh>
    <rPh sb="3" eb="4">
      <t>ミナミ</t>
    </rPh>
    <rPh sb="4" eb="5">
      <t>クマ</t>
    </rPh>
    <rPh sb="8" eb="10">
      <t>バンチ</t>
    </rPh>
    <phoneticPr fontId="3"/>
  </si>
  <si>
    <t>美容室レーブ・アバンセ</t>
    <rPh sb="0" eb="3">
      <t>ビヨウシツ</t>
    </rPh>
    <phoneticPr fontId="3"/>
  </si>
  <si>
    <t>鳥取市今町1丁目127</t>
    <rPh sb="0" eb="3">
      <t>トットリシ</t>
    </rPh>
    <rPh sb="3" eb="5">
      <t>イママチ</t>
    </rPh>
    <rPh sb="6" eb="8">
      <t>チョウメ</t>
    </rPh>
    <phoneticPr fontId="3"/>
  </si>
  <si>
    <t>美容室レーブ・セカンド店</t>
    <rPh sb="0" eb="3">
      <t>ビヨウシツ</t>
    </rPh>
    <rPh sb="11" eb="12">
      <t>テン</t>
    </rPh>
    <phoneticPr fontId="3"/>
  </si>
  <si>
    <t>鳥取市的場3丁目93</t>
    <rPh sb="0" eb="3">
      <t>トットリシ</t>
    </rPh>
    <rPh sb="3" eb="5">
      <t>マトバ</t>
    </rPh>
    <rPh sb="6" eb="8">
      <t>チョウメ</t>
    </rPh>
    <phoneticPr fontId="3"/>
  </si>
  <si>
    <t>マツダ　千代水</t>
    <rPh sb="4" eb="7">
      <t>チヨミ</t>
    </rPh>
    <phoneticPr fontId="3"/>
  </si>
  <si>
    <t>鳥取市千代水三丁目13番地</t>
    <rPh sb="0" eb="3">
      <t>トットリシ</t>
    </rPh>
    <rPh sb="3" eb="5">
      <t>チヨ</t>
    </rPh>
    <rPh sb="5" eb="6">
      <t>スイ</t>
    </rPh>
    <rPh sb="6" eb="9">
      <t>サンチョウメ</t>
    </rPh>
    <rPh sb="11" eb="13">
      <t>バンチ</t>
    </rPh>
    <phoneticPr fontId="3"/>
  </si>
  <si>
    <t>イオン　津ノ井店</t>
    <phoneticPr fontId="3"/>
  </si>
  <si>
    <t>鳥取市若葉台北6-1</t>
    <phoneticPr fontId="3"/>
  </si>
  <si>
    <t>イオン　鳥取店</t>
    <rPh sb="4" eb="6">
      <t>トットリ</t>
    </rPh>
    <phoneticPr fontId="3"/>
  </si>
  <si>
    <t>鳥取市天神町1</t>
    <rPh sb="3" eb="6">
      <t>テンジンマチ</t>
    </rPh>
    <phoneticPr fontId="3"/>
  </si>
  <si>
    <t>今井書店　吉成店</t>
    <phoneticPr fontId="3"/>
  </si>
  <si>
    <t>鳥取市叶310</t>
    <phoneticPr fontId="3"/>
  </si>
  <si>
    <t>ファミリーマート鳥取国府店</t>
    <rPh sb="8" eb="10">
      <t>トットリ</t>
    </rPh>
    <rPh sb="10" eb="12">
      <t>コクフ</t>
    </rPh>
    <rPh sb="12" eb="13">
      <t>ミセ</t>
    </rPh>
    <phoneticPr fontId="3"/>
  </si>
  <si>
    <t>鳥取市国府町分上1-102</t>
    <rPh sb="0" eb="3">
      <t>トットリシ</t>
    </rPh>
    <rPh sb="3" eb="6">
      <t>コクフチョウ</t>
    </rPh>
    <rPh sb="6" eb="7">
      <t>ブン</t>
    </rPh>
    <rPh sb="7" eb="8">
      <t>ウエ</t>
    </rPh>
    <phoneticPr fontId="3"/>
  </si>
  <si>
    <t>ファミリーマート鳥取丸山店</t>
    <rPh sb="8" eb="10">
      <t>トットリ</t>
    </rPh>
    <rPh sb="10" eb="12">
      <t>マルヤマ</t>
    </rPh>
    <rPh sb="12" eb="13">
      <t>ミセ</t>
    </rPh>
    <phoneticPr fontId="3"/>
  </si>
  <si>
    <t>鳥取市丸山町305-1</t>
    <rPh sb="0" eb="3">
      <t>トットリシ</t>
    </rPh>
    <rPh sb="3" eb="6">
      <t>マルヤマチョウ</t>
    </rPh>
    <phoneticPr fontId="3"/>
  </si>
  <si>
    <t>ファミリーマート鳥取浜村店</t>
    <rPh sb="8" eb="10">
      <t>トットリ</t>
    </rPh>
    <rPh sb="10" eb="12">
      <t>ハマムラ</t>
    </rPh>
    <rPh sb="12" eb="13">
      <t>ミセ</t>
    </rPh>
    <phoneticPr fontId="3"/>
  </si>
  <si>
    <t>鳥取市気高町浜村西浜783</t>
    <rPh sb="0" eb="3">
      <t>トットリシ</t>
    </rPh>
    <rPh sb="3" eb="6">
      <t>ケタカチョウ</t>
    </rPh>
    <rPh sb="6" eb="8">
      <t>ハマムラ</t>
    </rPh>
    <rPh sb="8" eb="10">
      <t>ニシハマ</t>
    </rPh>
    <phoneticPr fontId="3"/>
  </si>
  <si>
    <t>ファミリーマート鳥取数津店</t>
    <rPh sb="8" eb="10">
      <t>トットリ</t>
    </rPh>
    <rPh sb="10" eb="11">
      <t>カズ</t>
    </rPh>
    <rPh sb="11" eb="12">
      <t>ツ</t>
    </rPh>
    <rPh sb="12" eb="13">
      <t>テン</t>
    </rPh>
    <phoneticPr fontId="3"/>
  </si>
  <si>
    <t>鳥取市数津71-3</t>
    <rPh sb="0" eb="3">
      <t>トットリシ</t>
    </rPh>
    <rPh sb="3" eb="4">
      <t>カズ</t>
    </rPh>
    <rPh sb="4" eb="5">
      <t>ツ</t>
    </rPh>
    <phoneticPr fontId="3"/>
  </si>
  <si>
    <t>ファミリーマート鳥取湖山西店</t>
    <rPh sb="8" eb="10">
      <t>トットリ</t>
    </rPh>
    <rPh sb="10" eb="12">
      <t>コヤマ</t>
    </rPh>
    <rPh sb="12" eb="13">
      <t>ニシ</t>
    </rPh>
    <rPh sb="13" eb="14">
      <t>テン</t>
    </rPh>
    <phoneticPr fontId="3"/>
  </si>
  <si>
    <t>鳥取市湖山町西1-736</t>
    <rPh sb="0" eb="3">
      <t>トットリシ</t>
    </rPh>
    <rPh sb="3" eb="6">
      <t>コヤマチョウ</t>
    </rPh>
    <rPh sb="6" eb="7">
      <t>ニシ</t>
    </rPh>
    <phoneticPr fontId="3"/>
  </si>
  <si>
    <t>ファミリーマート鳥取上味野店</t>
    <rPh sb="8" eb="10">
      <t>トットリ</t>
    </rPh>
    <rPh sb="10" eb="13">
      <t>カミアジノ</t>
    </rPh>
    <rPh sb="13" eb="14">
      <t>ミセ</t>
    </rPh>
    <phoneticPr fontId="3"/>
  </si>
  <si>
    <t>鳥取市上味野56-1</t>
    <rPh sb="0" eb="3">
      <t>トットリシ</t>
    </rPh>
    <rPh sb="3" eb="6">
      <t>カミアジノ</t>
    </rPh>
    <phoneticPr fontId="3"/>
  </si>
  <si>
    <t>ファミリーマート鳥取湖山東店</t>
    <rPh sb="8" eb="10">
      <t>トットリ</t>
    </rPh>
    <rPh sb="10" eb="12">
      <t>コヤマ</t>
    </rPh>
    <rPh sb="12" eb="13">
      <t>ヒガシ</t>
    </rPh>
    <rPh sb="13" eb="14">
      <t>ミセ</t>
    </rPh>
    <phoneticPr fontId="3"/>
  </si>
  <si>
    <t>鳥取市湖山町東4-103</t>
    <rPh sb="0" eb="3">
      <t>トットリシ</t>
    </rPh>
    <rPh sb="3" eb="6">
      <t>コヤマチョウ</t>
    </rPh>
    <rPh sb="6" eb="7">
      <t>ヒガシ</t>
    </rPh>
    <phoneticPr fontId="3"/>
  </si>
  <si>
    <t>ファミリーマート鳥取杉崎店</t>
    <rPh sb="8" eb="10">
      <t>トットリ</t>
    </rPh>
    <rPh sb="10" eb="12">
      <t>スギサキ</t>
    </rPh>
    <rPh sb="12" eb="13">
      <t>ミセ</t>
    </rPh>
    <phoneticPr fontId="3"/>
  </si>
  <si>
    <t>鳥取市杉崎472-1</t>
    <rPh sb="0" eb="3">
      <t>トットリシ</t>
    </rPh>
    <rPh sb="3" eb="5">
      <t>スギサキ</t>
    </rPh>
    <phoneticPr fontId="3"/>
  </si>
  <si>
    <t>ファミリーマート吉成一丁目店</t>
    <rPh sb="8" eb="10">
      <t>ヨシナリ</t>
    </rPh>
    <rPh sb="10" eb="13">
      <t>イッチョウメ</t>
    </rPh>
    <rPh sb="13" eb="14">
      <t>テン</t>
    </rPh>
    <phoneticPr fontId="3"/>
  </si>
  <si>
    <t>鳥取市吉成1丁目7-60</t>
    <rPh sb="0" eb="3">
      <t>トットリシ</t>
    </rPh>
    <rPh sb="3" eb="5">
      <t>ヨシナリ</t>
    </rPh>
    <rPh sb="6" eb="8">
      <t>チョウメ</t>
    </rPh>
    <phoneticPr fontId="3"/>
  </si>
  <si>
    <t>ファミリーマート鳥取吉成店</t>
    <rPh sb="8" eb="10">
      <t>トットリ</t>
    </rPh>
    <rPh sb="10" eb="12">
      <t>ヨシナリ</t>
    </rPh>
    <rPh sb="12" eb="13">
      <t>テン</t>
    </rPh>
    <phoneticPr fontId="3"/>
  </si>
  <si>
    <t>鳥取市吉成215番地5</t>
    <rPh sb="0" eb="3">
      <t>トットリシ</t>
    </rPh>
    <rPh sb="3" eb="5">
      <t>ヨシナリ</t>
    </rPh>
    <rPh sb="8" eb="10">
      <t>バンチ</t>
    </rPh>
    <phoneticPr fontId="3"/>
  </si>
  <si>
    <t>ファミリーマート鳥取緑ヶ丘店</t>
    <rPh sb="8" eb="10">
      <t>トットリ</t>
    </rPh>
    <rPh sb="10" eb="13">
      <t>ミドリガオカ</t>
    </rPh>
    <rPh sb="13" eb="14">
      <t>テン</t>
    </rPh>
    <phoneticPr fontId="3"/>
  </si>
  <si>
    <t>鳥取市緑ヶ丘二丁目60番</t>
    <rPh sb="0" eb="3">
      <t>トットリシ</t>
    </rPh>
    <rPh sb="3" eb="6">
      <t>ミドリガオカ</t>
    </rPh>
    <rPh sb="6" eb="9">
      <t>ニチョウメ</t>
    </rPh>
    <rPh sb="11" eb="12">
      <t>バン</t>
    </rPh>
    <phoneticPr fontId="3"/>
  </si>
  <si>
    <t>ファミリーマート鳥取商栄町店</t>
    <rPh sb="8" eb="10">
      <t>トットリ</t>
    </rPh>
    <rPh sb="10" eb="12">
      <t>ショウエイ</t>
    </rPh>
    <rPh sb="12" eb="13">
      <t>マチ</t>
    </rPh>
    <rPh sb="13" eb="14">
      <t>ミセ</t>
    </rPh>
    <phoneticPr fontId="3"/>
  </si>
  <si>
    <t>鳥取商栄町202-2</t>
  </si>
  <si>
    <t>ファミリーマート鳥取駅南店</t>
    <rPh sb="8" eb="10">
      <t>トットリ</t>
    </rPh>
    <rPh sb="10" eb="11">
      <t>エキ</t>
    </rPh>
    <rPh sb="11" eb="12">
      <t>ミナミ</t>
    </rPh>
    <rPh sb="12" eb="13">
      <t>ミセ</t>
    </rPh>
    <phoneticPr fontId="3"/>
  </si>
  <si>
    <t>鳥取市富安2丁目159　久本ビル1F</t>
    <rPh sb="0" eb="3">
      <t>トットリシ</t>
    </rPh>
    <rPh sb="3" eb="5">
      <t>トミヤス</t>
    </rPh>
    <rPh sb="6" eb="8">
      <t>チョウメ</t>
    </rPh>
    <rPh sb="12" eb="14">
      <t>ヒサモト</t>
    </rPh>
    <phoneticPr fontId="3"/>
  </si>
  <si>
    <t>ファミリーマート鳥取千代水店</t>
    <rPh sb="8" eb="10">
      <t>トットリ</t>
    </rPh>
    <rPh sb="10" eb="13">
      <t>チヨミ</t>
    </rPh>
    <rPh sb="13" eb="14">
      <t>ミセ</t>
    </rPh>
    <phoneticPr fontId="3"/>
  </si>
  <si>
    <t>鳥取市千代水4-67</t>
    <rPh sb="0" eb="3">
      <t>トットリシ</t>
    </rPh>
    <rPh sb="3" eb="6">
      <t>チヨミ</t>
    </rPh>
    <phoneticPr fontId="3"/>
  </si>
  <si>
    <t>ファミリーマート鳥取伏野店</t>
    <rPh sb="8" eb="10">
      <t>トットリ</t>
    </rPh>
    <rPh sb="10" eb="12">
      <t>フシノ</t>
    </rPh>
    <rPh sb="12" eb="13">
      <t>ミセ</t>
    </rPh>
    <phoneticPr fontId="3"/>
  </si>
  <si>
    <t>鳥取市伏野字溝河2491番3</t>
    <rPh sb="0" eb="3">
      <t>トットリシ</t>
    </rPh>
    <rPh sb="3" eb="5">
      <t>フシノ</t>
    </rPh>
    <rPh sb="5" eb="6">
      <t>アザ</t>
    </rPh>
    <rPh sb="6" eb="7">
      <t>ミゾ</t>
    </rPh>
    <rPh sb="7" eb="8">
      <t>カワ</t>
    </rPh>
    <rPh sb="12" eb="13">
      <t>バン</t>
    </rPh>
    <phoneticPr fontId="3"/>
  </si>
  <si>
    <t>ファミリーマート鳥取本町店</t>
    <rPh sb="8" eb="10">
      <t>トットリ</t>
    </rPh>
    <rPh sb="10" eb="12">
      <t>ホンマチ</t>
    </rPh>
    <rPh sb="12" eb="13">
      <t>ミセ</t>
    </rPh>
    <phoneticPr fontId="3"/>
  </si>
  <si>
    <t>鳥取市本町二丁目211番</t>
    <rPh sb="0" eb="3">
      <t>トットリシ</t>
    </rPh>
    <rPh sb="3" eb="5">
      <t>ホンマチ</t>
    </rPh>
    <rPh sb="5" eb="8">
      <t>ニチョウメ</t>
    </rPh>
    <rPh sb="11" eb="12">
      <t>バン</t>
    </rPh>
    <phoneticPr fontId="3"/>
  </si>
  <si>
    <t>ファミリーマート鳥取鉄工センター店</t>
    <rPh sb="8" eb="10">
      <t>トットリ</t>
    </rPh>
    <rPh sb="10" eb="12">
      <t>テッコウ</t>
    </rPh>
    <rPh sb="16" eb="17">
      <t>ミセ</t>
    </rPh>
    <phoneticPr fontId="3"/>
  </si>
  <si>
    <t>鳥取市南栄町11番2</t>
    <rPh sb="0" eb="3">
      <t>トットリシ</t>
    </rPh>
    <rPh sb="3" eb="5">
      <t>ナンエイ</t>
    </rPh>
    <rPh sb="5" eb="6">
      <t>マチ</t>
    </rPh>
    <rPh sb="8" eb="9">
      <t>バン</t>
    </rPh>
    <phoneticPr fontId="3"/>
  </si>
  <si>
    <t>ファミリーマート鳥取大榎町店</t>
    <rPh sb="8" eb="10">
      <t>トットリ</t>
    </rPh>
    <rPh sb="10" eb="12">
      <t>オオエノキ</t>
    </rPh>
    <rPh sb="12" eb="13">
      <t>マチ</t>
    </rPh>
    <rPh sb="13" eb="14">
      <t>ミセ</t>
    </rPh>
    <phoneticPr fontId="3"/>
  </si>
  <si>
    <t>鳥取市大榎町13番地</t>
    <rPh sb="0" eb="3">
      <t>トットリシ</t>
    </rPh>
    <rPh sb="3" eb="5">
      <t>オオエノキ</t>
    </rPh>
    <rPh sb="5" eb="6">
      <t>マチ</t>
    </rPh>
    <rPh sb="8" eb="10">
      <t>バンチ</t>
    </rPh>
    <phoneticPr fontId="3"/>
  </si>
  <si>
    <t>ファミリーマート鳥取南吉方店</t>
    <rPh sb="8" eb="10">
      <t>トットリ</t>
    </rPh>
    <rPh sb="10" eb="11">
      <t>ミナミ</t>
    </rPh>
    <rPh sb="11" eb="13">
      <t>ヨシカタ</t>
    </rPh>
    <rPh sb="13" eb="14">
      <t>ミセ</t>
    </rPh>
    <phoneticPr fontId="3"/>
  </si>
  <si>
    <t>鳥取市南吉方三丁目505番1</t>
    <rPh sb="0" eb="3">
      <t>トットリシ</t>
    </rPh>
    <rPh sb="3" eb="6">
      <t>ミナミヨシカタ</t>
    </rPh>
    <rPh sb="6" eb="9">
      <t>サンチョウメ</t>
    </rPh>
    <rPh sb="12" eb="13">
      <t>バン</t>
    </rPh>
    <phoneticPr fontId="3"/>
  </si>
  <si>
    <t>ファミリーマート鳥取覚寺店</t>
    <rPh sb="8" eb="10">
      <t>トットリ</t>
    </rPh>
    <rPh sb="10" eb="12">
      <t>カクジ</t>
    </rPh>
    <rPh sb="12" eb="13">
      <t>テン</t>
    </rPh>
    <phoneticPr fontId="3"/>
  </si>
  <si>
    <t>鳥取市覚寺51番地1</t>
    <rPh sb="0" eb="3">
      <t>トットリシ</t>
    </rPh>
    <rPh sb="3" eb="5">
      <t>カクジ</t>
    </rPh>
    <rPh sb="7" eb="9">
      <t>バンチ</t>
    </rPh>
    <phoneticPr fontId="3"/>
  </si>
  <si>
    <t>ファミリーマート鳥取立川町店</t>
    <rPh sb="8" eb="10">
      <t>トットリ</t>
    </rPh>
    <rPh sb="10" eb="12">
      <t>タチカワ</t>
    </rPh>
    <rPh sb="12" eb="13">
      <t>マチ</t>
    </rPh>
    <rPh sb="13" eb="14">
      <t>ミセ</t>
    </rPh>
    <phoneticPr fontId="3"/>
  </si>
  <si>
    <t>鳥取市立川町三丁目404番地</t>
    <rPh sb="0" eb="3">
      <t>トットリシ</t>
    </rPh>
    <rPh sb="3" eb="5">
      <t>タチカワ</t>
    </rPh>
    <rPh sb="5" eb="6">
      <t>マチ</t>
    </rPh>
    <rPh sb="6" eb="9">
      <t>サンチョウメ</t>
    </rPh>
    <rPh sb="12" eb="14">
      <t>バンチ</t>
    </rPh>
    <phoneticPr fontId="3"/>
  </si>
  <si>
    <t>ファミリーマート鳥取行徳店</t>
    <phoneticPr fontId="3"/>
  </si>
  <si>
    <t>鳥取市行徳一丁目232番地2</t>
    <phoneticPr fontId="3"/>
  </si>
  <si>
    <t>ファミリーマート鳥取湖山店</t>
    <phoneticPr fontId="3"/>
  </si>
  <si>
    <t>鳥取市湖山町東一丁目264番地1</t>
    <phoneticPr fontId="3"/>
  </si>
  <si>
    <t>ファミリーマート鳥取古海店</t>
    <rPh sb="8" eb="10">
      <t>トットリ</t>
    </rPh>
    <rPh sb="10" eb="12">
      <t>フルミ</t>
    </rPh>
    <rPh sb="12" eb="13">
      <t>テン</t>
    </rPh>
    <phoneticPr fontId="3"/>
  </si>
  <si>
    <t>鳥取市古海661番5</t>
    <rPh sb="0" eb="3">
      <t>トットリシ</t>
    </rPh>
    <rPh sb="3" eb="5">
      <t>フルミ</t>
    </rPh>
    <rPh sb="8" eb="9">
      <t>バン</t>
    </rPh>
    <phoneticPr fontId="3"/>
  </si>
  <si>
    <t>ファミリーマート湖山西三丁目店</t>
    <rPh sb="8" eb="10">
      <t>コヤマ</t>
    </rPh>
    <rPh sb="10" eb="11">
      <t>ニシ</t>
    </rPh>
    <rPh sb="11" eb="12">
      <t>3</t>
    </rPh>
    <rPh sb="12" eb="14">
      <t>チョウメ</t>
    </rPh>
    <rPh sb="14" eb="15">
      <t>テン</t>
    </rPh>
    <phoneticPr fontId="3"/>
  </si>
  <si>
    <t>鳥取市湖山町西三丁目249番2</t>
    <rPh sb="0" eb="3">
      <t>トットリシ</t>
    </rPh>
    <rPh sb="3" eb="6">
      <t>コヤマチョウ</t>
    </rPh>
    <rPh sb="6" eb="7">
      <t>ニシ</t>
    </rPh>
    <rPh sb="7" eb="8">
      <t>3</t>
    </rPh>
    <rPh sb="8" eb="10">
      <t>チョウメ</t>
    </rPh>
    <rPh sb="13" eb="14">
      <t>バン</t>
    </rPh>
    <phoneticPr fontId="3"/>
  </si>
  <si>
    <t>ファミリーマート用瀬インター店</t>
    <phoneticPr fontId="3"/>
  </si>
  <si>
    <t>鳥取市用瀬町鷹狩784番1</t>
    <rPh sb="0" eb="2">
      <t>トットリ</t>
    </rPh>
    <rPh sb="2" eb="3">
      <t>シ</t>
    </rPh>
    <rPh sb="3" eb="6">
      <t>モチガセチョウ</t>
    </rPh>
    <rPh sb="6" eb="8">
      <t>タカガリ</t>
    </rPh>
    <rPh sb="11" eb="12">
      <t>バン</t>
    </rPh>
    <phoneticPr fontId="3"/>
  </si>
  <si>
    <t>ファミリーマート末広温泉町店</t>
    <phoneticPr fontId="3"/>
  </si>
  <si>
    <t>鳥取市末広温泉町624番地</t>
    <phoneticPr fontId="3"/>
  </si>
  <si>
    <t>ファミリーマート鳥取浜村店</t>
    <phoneticPr fontId="3"/>
  </si>
  <si>
    <t>鳥取市気高町浜村西浜783</t>
    <phoneticPr fontId="3"/>
  </si>
  <si>
    <t>ローソン鳥取浜坂団地入口店</t>
    <rPh sb="4" eb="6">
      <t>トットリ</t>
    </rPh>
    <rPh sb="6" eb="8">
      <t>ハマサカ</t>
    </rPh>
    <rPh sb="8" eb="10">
      <t>ダンチ</t>
    </rPh>
    <rPh sb="10" eb="11">
      <t>イ</t>
    </rPh>
    <rPh sb="11" eb="12">
      <t>グチ</t>
    </rPh>
    <rPh sb="12" eb="13">
      <t>テン</t>
    </rPh>
    <phoneticPr fontId="3"/>
  </si>
  <si>
    <t>鳥取市浜坂一丁目12-36</t>
    <rPh sb="0" eb="3">
      <t>トットリシ</t>
    </rPh>
    <rPh sb="3" eb="5">
      <t>ハマサカ</t>
    </rPh>
    <rPh sb="5" eb="8">
      <t>イッチョウメ</t>
    </rPh>
    <phoneticPr fontId="3"/>
  </si>
  <si>
    <t>ローソン鳥取江津店</t>
    <phoneticPr fontId="3"/>
  </si>
  <si>
    <t>鳥取県鳥取市江津仮換地２街区１画地</t>
    <phoneticPr fontId="3"/>
  </si>
  <si>
    <t>ローソン鳥取大前店</t>
    <rPh sb="8" eb="9">
      <t>テン</t>
    </rPh>
    <phoneticPr fontId="3"/>
  </si>
  <si>
    <t>鳥取市湖山町北2-110</t>
    <phoneticPr fontId="3"/>
  </si>
  <si>
    <t>ローソン鳥取賀露店</t>
    <rPh sb="8" eb="9">
      <t>テン</t>
    </rPh>
    <phoneticPr fontId="3"/>
  </si>
  <si>
    <t>鳥取市賀露町西1-3020-1</t>
    <phoneticPr fontId="3"/>
  </si>
  <si>
    <t>ローソン鳥取的場店</t>
    <rPh sb="8" eb="9">
      <t>テン</t>
    </rPh>
    <phoneticPr fontId="3"/>
  </si>
  <si>
    <t>鳥取市的場2-85</t>
    <phoneticPr fontId="3"/>
  </si>
  <si>
    <t>ローソン鳥取秋里店</t>
    <rPh sb="8" eb="9">
      <t>テン</t>
    </rPh>
    <phoneticPr fontId="3"/>
  </si>
  <si>
    <t>鳥取市秋里752-1</t>
    <phoneticPr fontId="3"/>
  </si>
  <si>
    <t>ローソン美萩野団地入口店</t>
    <rPh sb="11" eb="12">
      <t>テン</t>
    </rPh>
    <phoneticPr fontId="3"/>
  </si>
  <si>
    <t>鳥取市伏野字中ノ茶屋裏1774-13</t>
    <phoneticPr fontId="3"/>
  </si>
  <si>
    <t>ローソン鳥取若葉台入口店</t>
    <rPh sb="11" eb="12">
      <t>テン</t>
    </rPh>
    <phoneticPr fontId="3"/>
  </si>
  <si>
    <t>鳥取市海蔵寺字赤坂55-7</t>
    <phoneticPr fontId="3"/>
  </si>
  <si>
    <t>ローソン鳥取立川町店</t>
    <rPh sb="9" eb="10">
      <t>テン</t>
    </rPh>
    <phoneticPr fontId="3"/>
  </si>
  <si>
    <t>鳥取市立川町5-233-20</t>
    <phoneticPr fontId="3"/>
  </si>
  <si>
    <t>ローソン鳥取正蓮寺店</t>
    <rPh sb="9" eb="10">
      <t>テン</t>
    </rPh>
    <phoneticPr fontId="3"/>
  </si>
  <si>
    <t>鳥取市正蓮寺字法花寺51-1</t>
    <phoneticPr fontId="3"/>
  </si>
  <si>
    <t>ローソン鳥取津ノ井店</t>
    <rPh sb="9" eb="10">
      <t>テン</t>
    </rPh>
    <phoneticPr fontId="3"/>
  </si>
  <si>
    <t>鳥取市東大路字長峰240-1</t>
    <phoneticPr fontId="3"/>
  </si>
  <si>
    <t>ローソン鳥取湖山東店</t>
    <rPh sb="9" eb="10">
      <t>テン</t>
    </rPh>
    <phoneticPr fontId="3"/>
  </si>
  <si>
    <t>鳥取市湖山町東5-103</t>
    <phoneticPr fontId="3"/>
  </si>
  <si>
    <t>ローソン鳥取富安店</t>
    <rPh sb="8" eb="9">
      <t>テン</t>
    </rPh>
    <phoneticPr fontId="3"/>
  </si>
  <si>
    <t>鳥取市富安2-92-3</t>
    <phoneticPr fontId="3"/>
  </si>
  <si>
    <t>ローソン鳥取天神町店</t>
    <rPh sb="9" eb="10">
      <t>テン</t>
    </rPh>
    <phoneticPr fontId="3"/>
  </si>
  <si>
    <t>鳥取市天神町34-1</t>
    <phoneticPr fontId="3"/>
  </si>
  <si>
    <t>ローソン鳥取千代水店</t>
    <rPh sb="9" eb="10">
      <t>テン</t>
    </rPh>
    <phoneticPr fontId="3"/>
  </si>
  <si>
    <t>鳥取市千代水3-148</t>
    <phoneticPr fontId="3"/>
  </si>
  <si>
    <t>ローソン吉岡温泉口店</t>
    <rPh sb="9" eb="10">
      <t>テン</t>
    </rPh>
    <phoneticPr fontId="3"/>
  </si>
  <si>
    <t>鳥取市松原字東前田54-1</t>
    <phoneticPr fontId="3"/>
  </si>
  <si>
    <t>ローソン鳥取雲山店</t>
    <rPh sb="8" eb="9">
      <t>テン</t>
    </rPh>
    <phoneticPr fontId="3"/>
  </si>
  <si>
    <t>鳥取市新字上沢111-2</t>
    <phoneticPr fontId="3"/>
  </si>
  <si>
    <t>ローソン鳥取田園町店</t>
    <rPh sb="9" eb="10">
      <t>テン</t>
    </rPh>
    <phoneticPr fontId="3"/>
  </si>
  <si>
    <t>鳥取市田園町3-157-2</t>
    <phoneticPr fontId="3"/>
  </si>
  <si>
    <t>ローソン鳥取インター店</t>
    <rPh sb="10" eb="11">
      <t>テン</t>
    </rPh>
    <phoneticPr fontId="3"/>
  </si>
  <si>
    <t>鳥取市菖蒲字西海士518-2</t>
    <phoneticPr fontId="3"/>
  </si>
  <si>
    <t>ローソン鳥取湖山西店</t>
    <rPh sb="9" eb="10">
      <t>テン</t>
    </rPh>
    <phoneticPr fontId="3"/>
  </si>
  <si>
    <t>鳥取市湖山町西1-317</t>
    <phoneticPr fontId="3"/>
  </si>
  <si>
    <t>ローソン岩美国府町店</t>
    <rPh sb="9" eb="10">
      <t>テン</t>
    </rPh>
    <phoneticPr fontId="3"/>
  </si>
  <si>
    <t>鳥取市国府町新通り3-338</t>
    <phoneticPr fontId="3"/>
  </si>
  <si>
    <t>ローソン白兎海岸店</t>
    <rPh sb="8" eb="9">
      <t>テン</t>
    </rPh>
    <phoneticPr fontId="3"/>
  </si>
  <si>
    <t>鳥取市白兎693番55</t>
    <phoneticPr fontId="3"/>
  </si>
  <si>
    <t>ローソン気高鹿野町店</t>
    <rPh sb="9" eb="10">
      <t>テン</t>
    </rPh>
    <phoneticPr fontId="3"/>
  </si>
  <si>
    <t>鳥取市鹿野町今市1339</t>
    <phoneticPr fontId="3"/>
  </si>
  <si>
    <t>ローソン国府宮ノ下店</t>
    <rPh sb="9" eb="10">
      <t>テン</t>
    </rPh>
    <phoneticPr fontId="3"/>
  </si>
  <si>
    <t>鳥取市国府町奥谷3-310</t>
    <phoneticPr fontId="3"/>
  </si>
  <si>
    <t>ローソン鳥取河原町店</t>
    <rPh sb="9" eb="10">
      <t>テン</t>
    </rPh>
    <phoneticPr fontId="3"/>
  </si>
  <si>
    <t>鳥取市河原町河原字中河原54-11</t>
    <phoneticPr fontId="3"/>
  </si>
  <si>
    <t>ミモザ　鳥取店</t>
    <rPh sb="4" eb="7">
      <t>トットリテン</t>
    </rPh>
    <phoneticPr fontId="1"/>
  </si>
  <si>
    <t>鳥取市千代水2丁目73</t>
    <rPh sb="0" eb="3">
      <t>トットリシ</t>
    </rPh>
    <rPh sb="3" eb="5">
      <t>チヨ</t>
    </rPh>
    <rPh sb="5" eb="6">
      <t>ミズ</t>
    </rPh>
    <rPh sb="7" eb="9">
      <t>チョウメ</t>
    </rPh>
    <phoneticPr fontId="1"/>
  </si>
  <si>
    <t>ペッツパーク　鳥取店</t>
    <rPh sb="7" eb="10">
      <t>トットリテン</t>
    </rPh>
    <phoneticPr fontId="1"/>
  </si>
  <si>
    <t>鳥取市南隈166</t>
  </si>
  <si>
    <t>ハウジングランドいない　河原店</t>
    <rPh sb="12" eb="13">
      <t>カワ</t>
    </rPh>
    <rPh sb="13" eb="14">
      <t>ハラ</t>
    </rPh>
    <rPh sb="14" eb="15">
      <t>テン</t>
    </rPh>
    <phoneticPr fontId="1"/>
  </si>
  <si>
    <t>鳥取市河原町布袋181</t>
    <rPh sb="0" eb="3">
      <t>トットリシ</t>
    </rPh>
    <rPh sb="3" eb="4">
      <t>カワ</t>
    </rPh>
    <rPh sb="4" eb="5">
      <t>ハラ</t>
    </rPh>
    <rPh sb="5" eb="6">
      <t>マチ</t>
    </rPh>
    <rPh sb="6" eb="8">
      <t>ホテイ</t>
    </rPh>
    <phoneticPr fontId="1"/>
  </si>
  <si>
    <t>ドラッグ171　丸山店</t>
    <rPh sb="8" eb="10">
      <t>マルヤマ</t>
    </rPh>
    <rPh sb="10" eb="11">
      <t>テン</t>
    </rPh>
    <phoneticPr fontId="1"/>
  </si>
  <si>
    <t>鳥取市丸山町305-9</t>
    <rPh sb="0" eb="3">
      <t>トットリシ</t>
    </rPh>
    <rPh sb="3" eb="6">
      <t>マルヤマチョウ</t>
    </rPh>
    <phoneticPr fontId="1"/>
  </si>
  <si>
    <t>エスマート　吉成店</t>
    <phoneticPr fontId="3"/>
  </si>
  <si>
    <t>鳥取市吉成大字大曲779-1</t>
  </si>
  <si>
    <t>鳥取砂丘会館</t>
    <rPh sb="0" eb="2">
      <t>トットリ</t>
    </rPh>
    <rPh sb="2" eb="6">
      <t>サキュウカイカン</t>
    </rPh>
    <phoneticPr fontId="3"/>
  </si>
  <si>
    <t>鳥取市福部町湯山2164</t>
    <rPh sb="0" eb="3">
      <t>トットリシ</t>
    </rPh>
    <rPh sb="3" eb="6">
      <t>フクベチョウ</t>
    </rPh>
    <rPh sb="6" eb="8">
      <t>ユヤマ</t>
    </rPh>
    <phoneticPr fontId="3"/>
  </si>
  <si>
    <t>ポプラ八頭河原店　</t>
    <phoneticPr fontId="3"/>
  </si>
  <si>
    <t>鳥取市河原町布袋55</t>
    <phoneticPr fontId="3"/>
  </si>
  <si>
    <t>ポプラ八頭用瀬店　</t>
  </si>
  <si>
    <t>鳥取市用瀬町鷹狩856-1</t>
    <phoneticPr fontId="3"/>
  </si>
  <si>
    <t>ポプラ鳥取野寺店　</t>
  </si>
  <si>
    <t>鳥取市野寺138-7</t>
    <phoneticPr fontId="3"/>
  </si>
  <si>
    <t>ポプラ鳥取南栄町店　</t>
  </si>
  <si>
    <t>鳥取市津ノ井304-2</t>
    <phoneticPr fontId="3"/>
  </si>
  <si>
    <t>さんぱつ　かみのけ座</t>
    <rPh sb="9" eb="10">
      <t>ザ</t>
    </rPh>
    <phoneticPr fontId="1"/>
  </si>
  <si>
    <t>鳥取市岩倉462-18</t>
    <rPh sb="0" eb="3">
      <t>トットリシ</t>
    </rPh>
    <rPh sb="3" eb="5">
      <t>イワクラ</t>
    </rPh>
    <phoneticPr fontId="1"/>
  </si>
  <si>
    <t>山陰スバル株式会社　鳥取店</t>
    <rPh sb="0" eb="2">
      <t>サンイン</t>
    </rPh>
    <rPh sb="5" eb="9">
      <t>カブシキガイシャ</t>
    </rPh>
    <rPh sb="10" eb="13">
      <t>トットリテン</t>
    </rPh>
    <phoneticPr fontId="3"/>
  </si>
  <si>
    <t>鳥取市千代水1-165</t>
    <rPh sb="0" eb="3">
      <t>トットリシ</t>
    </rPh>
    <rPh sb="3" eb="6">
      <t>チヨミ</t>
    </rPh>
    <phoneticPr fontId="3"/>
  </si>
  <si>
    <t>おさかなダイニング　ぎんりん亭</t>
    <rPh sb="14" eb="15">
      <t>テイ</t>
    </rPh>
    <phoneticPr fontId="3"/>
  </si>
  <si>
    <t>鳥取市白兎613（道の駅/神話の里白うさぎ内）</t>
    <rPh sb="0" eb="2">
      <t>トットリ</t>
    </rPh>
    <rPh sb="2" eb="3">
      <t>シ</t>
    </rPh>
    <rPh sb="3" eb="5">
      <t>ハクト</t>
    </rPh>
    <rPh sb="9" eb="10">
      <t>ミチ</t>
    </rPh>
    <rPh sb="11" eb="12">
      <t>エキ</t>
    </rPh>
    <rPh sb="13" eb="15">
      <t>シンワ</t>
    </rPh>
    <rPh sb="16" eb="17">
      <t>サト</t>
    </rPh>
    <rPh sb="17" eb="18">
      <t>シロ</t>
    </rPh>
    <rPh sb="21" eb="22">
      <t>ナイ</t>
    </rPh>
    <phoneticPr fontId="1"/>
  </si>
  <si>
    <t>スポーツデポ鳥取店</t>
    <rPh sb="6" eb="8">
      <t>トットリ</t>
    </rPh>
    <rPh sb="8" eb="9">
      <t>テン</t>
    </rPh>
    <phoneticPr fontId="3"/>
  </si>
  <si>
    <t>鳥取市南隈105-1</t>
    <rPh sb="0" eb="2">
      <t>トットリ</t>
    </rPh>
    <rPh sb="2" eb="3">
      <t>シ</t>
    </rPh>
    <rPh sb="3" eb="5">
      <t>ミナミガクマ</t>
    </rPh>
    <phoneticPr fontId="1"/>
  </si>
  <si>
    <t>サンインマルイ国府店</t>
    <rPh sb="7" eb="9">
      <t>コクフ</t>
    </rPh>
    <rPh sb="9" eb="10">
      <t>テン</t>
    </rPh>
    <phoneticPr fontId="3"/>
  </si>
  <si>
    <t>鳥取市国府町新通り3丁目301-1</t>
    <rPh sb="0" eb="3">
      <t>トットリシ</t>
    </rPh>
    <rPh sb="3" eb="6">
      <t>コクフチョウ</t>
    </rPh>
    <rPh sb="6" eb="7">
      <t>シン</t>
    </rPh>
    <rPh sb="7" eb="8">
      <t>トオ</t>
    </rPh>
    <rPh sb="10" eb="12">
      <t>チョウメ</t>
    </rPh>
    <phoneticPr fontId="3"/>
  </si>
  <si>
    <t>鳥取県立とっとり賀露かにっこ館</t>
    <rPh sb="0" eb="4">
      <t>トットリケンリツ</t>
    </rPh>
    <rPh sb="8" eb="9">
      <t>ガ</t>
    </rPh>
    <rPh sb="9" eb="10">
      <t>ツユ</t>
    </rPh>
    <rPh sb="14" eb="15">
      <t>カン</t>
    </rPh>
    <phoneticPr fontId="3"/>
  </si>
  <si>
    <t>鳥取市賀露町西三丁目27-2</t>
    <rPh sb="0" eb="3">
      <t>トットリシ</t>
    </rPh>
    <rPh sb="3" eb="4">
      <t>ガ</t>
    </rPh>
    <rPh sb="4" eb="5">
      <t>ツユ</t>
    </rPh>
    <rPh sb="5" eb="6">
      <t>チョウ</t>
    </rPh>
    <rPh sb="6" eb="7">
      <t>ニシ</t>
    </rPh>
    <rPh sb="7" eb="10">
      <t>サンチョウメ</t>
    </rPh>
    <phoneticPr fontId="3"/>
  </si>
  <si>
    <t>因幡万葉歴史館</t>
    <rPh sb="0" eb="2">
      <t>イナバ</t>
    </rPh>
    <rPh sb="2" eb="4">
      <t>マンヨウ</t>
    </rPh>
    <rPh sb="4" eb="7">
      <t>レキシカン</t>
    </rPh>
    <phoneticPr fontId="3"/>
  </si>
  <si>
    <t>鳥取市国府町町屋726</t>
    <phoneticPr fontId="3"/>
  </si>
  <si>
    <t>流しびなの館</t>
    <rPh sb="0" eb="1">
      <t>ナガ</t>
    </rPh>
    <rPh sb="5" eb="6">
      <t>ヤカタ</t>
    </rPh>
    <phoneticPr fontId="3"/>
  </si>
  <si>
    <t>鳥取市用瀬町別府32-1</t>
    <rPh sb="0" eb="3">
      <t>トットリシ</t>
    </rPh>
    <rPh sb="3" eb="6">
      <t>モチガセチョウ</t>
    </rPh>
    <rPh sb="6" eb="8">
      <t>ベップ</t>
    </rPh>
    <phoneticPr fontId="3"/>
  </si>
  <si>
    <t>公立学校共済組合鳥取宿泊所　白兎会館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トットリ</t>
    </rPh>
    <rPh sb="10" eb="12">
      <t>シュクハク</t>
    </rPh>
    <rPh sb="12" eb="13">
      <t>ジョ</t>
    </rPh>
    <rPh sb="14" eb="16">
      <t>ハクト</t>
    </rPh>
    <rPh sb="16" eb="18">
      <t>カイカン</t>
    </rPh>
    <phoneticPr fontId="3"/>
  </si>
  <si>
    <t>鳥取市末広温泉町556番地</t>
    <rPh sb="0" eb="3">
      <t>トットリシ</t>
    </rPh>
    <rPh sb="3" eb="5">
      <t>スエヒロ</t>
    </rPh>
    <rPh sb="5" eb="7">
      <t>オンセン</t>
    </rPh>
    <rPh sb="7" eb="8">
      <t>チョウ</t>
    </rPh>
    <rPh sb="11" eb="13">
      <t>バンチ</t>
    </rPh>
    <phoneticPr fontId="3"/>
  </si>
  <si>
    <t>観光施設・宿泊施設</t>
    <phoneticPr fontId="3"/>
  </si>
  <si>
    <t>民間施設</t>
    <phoneticPr fontId="3"/>
  </si>
  <si>
    <t>しいたけ会館　対翠閣</t>
    <phoneticPr fontId="3"/>
  </si>
  <si>
    <t>鳥取市富安1丁目84番地</t>
  </si>
  <si>
    <t>東横イン鳥取駅南口</t>
  </si>
  <si>
    <t>鳥取市富安2-153-3</t>
  </si>
  <si>
    <t>鳥取産業体育館・鳥取屋内プール</t>
    <rPh sb="0" eb="2">
      <t>トットリ</t>
    </rPh>
    <rPh sb="2" eb="4">
      <t>サンギョウ</t>
    </rPh>
    <rPh sb="4" eb="6">
      <t>タイイク</t>
    </rPh>
    <rPh sb="6" eb="7">
      <t>カン</t>
    </rPh>
    <rPh sb="8" eb="10">
      <t>トットリ</t>
    </rPh>
    <rPh sb="10" eb="12">
      <t>オクナイ</t>
    </rPh>
    <phoneticPr fontId="3"/>
  </si>
  <si>
    <t>鳥取市天神町50-2</t>
    <rPh sb="0" eb="3">
      <t>トットリシ</t>
    </rPh>
    <rPh sb="3" eb="6">
      <t>テンジンマチ</t>
    </rPh>
    <phoneticPr fontId="3"/>
  </si>
  <si>
    <t>鳥取県立布勢総合運動公園</t>
    <phoneticPr fontId="3"/>
  </si>
  <si>
    <t>鳥取市布勢146-1</t>
    <phoneticPr fontId="3"/>
  </si>
  <si>
    <t>とりぎんバードスタジアム</t>
    <phoneticPr fontId="3"/>
  </si>
  <si>
    <t>鳥取市蔵田423</t>
    <rPh sb="0" eb="3">
      <t>トットリシ</t>
    </rPh>
    <rPh sb="3" eb="5">
      <t>クラタ</t>
    </rPh>
    <phoneticPr fontId="3"/>
  </si>
  <si>
    <t>用瀬町運動公園</t>
    <rPh sb="0" eb="3">
      <t>モチガセチョウ</t>
    </rPh>
    <rPh sb="3" eb="5">
      <t>ウンドウ</t>
    </rPh>
    <rPh sb="5" eb="7">
      <t>コウエン</t>
    </rPh>
    <phoneticPr fontId="3"/>
  </si>
  <si>
    <t>鳥取市用瀬町古用瀬660-1</t>
    <rPh sb="0" eb="3">
      <t>トットリシ</t>
    </rPh>
    <rPh sb="3" eb="6">
      <t>モチガセチョウ</t>
    </rPh>
    <rPh sb="6" eb="7">
      <t>フル</t>
    </rPh>
    <rPh sb="7" eb="9">
      <t>モチガセ</t>
    </rPh>
    <phoneticPr fontId="3"/>
  </si>
  <si>
    <t>鳥取市民体育館</t>
    <rPh sb="0" eb="2">
      <t>トットリ</t>
    </rPh>
    <rPh sb="2" eb="4">
      <t>シミン</t>
    </rPh>
    <rPh sb="4" eb="6">
      <t>タイイク</t>
    </rPh>
    <rPh sb="6" eb="7">
      <t>カン</t>
    </rPh>
    <phoneticPr fontId="3"/>
  </si>
  <si>
    <t>鳥取市吉成3丁目1番1号</t>
    <rPh sb="0" eb="3">
      <t>トットリシ</t>
    </rPh>
    <rPh sb="3" eb="5">
      <t>ヨシナリ</t>
    </rPh>
    <rPh sb="6" eb="8">
      <t>チョウメ</t>
    </rPh>
    <rPh sb="9" eb="10">
      <t>バン</t>
    </rPh>
    <rPh sb="11" eb="12">
      <t>ゴウ</t>
    </rPh>
    <phoneticPr fontId="3"/>
  </si>
  <si>
    <t>グリーンゴルフ２１</t>
    <phoneticPr fontId="3"/>
  </si>
  <si>
    <t>鳥取市西今在家312-1</t>
    <rPh sb="0" eb="3">
      <t>トットリシ</t>
    </rPh>
    <rPh sb="3" eb="7">
      <t>ニシイマザイケ</t>
    </rPh>
    <phoneticPr fontId="3"/>
  </si>
  <si>
    <t>鳥取県警察本部</t>
    <rPh sb="0" eb="3">
      <t>トットリケン</t>
    </rPh>
    <rPh sb="3" eb="5">
      <t>ケイサツ</t>
    </rPh>
    <rPh sb="5" eb="7">
      <t>ホンブ</t>
    </rPh>
    <phoneticPr fontId="3"/>
  </si>
  <si>
    <t>鳥取市東町一丁目271番地</t>
    <rPh sb="0" eb="3">
      <t>トットリシ</t>
    </rPh>
    <rPh sb="3" eb="5">
      <t>ヒガシマチ</t>
    </rPh>
    <rPh sb="5" eb="6">
      <t>イチ</t>
    </rPh>
    <rPh sb="6" eb="8">
      <t>チョウメ</t>
    </rPh>
    <rPh sb="11" eb="13">
      <t>バンチ</t>
    </rPh>
    <phoneticPr fontId="3"/>
  </si>
  <si>
    <t>鳥取警察署</t>
    <rPh sb="0" eb="2">
      <t>トットリ</t>
    </rPh>
    <rPh sb="2" eb="4">
      <t>ケイサツ</t>
    </rPh>
    <rPh sb="4" eb="5">
      <t>ショ</t>
    </rPh>
    <phoneticPr fontId="3"/>
  </si>
  <si>
    <t>鳥取市千代水三丁目100</t>
    <rPh sb="0" eb="3">
      <t>トットリシ</t>
    </rPh>
    <rPh sb="3" eb="5">
      <t>チヨ</t>
    </rPh>
    <rPh sb="5" eb="6">
      <t>ミズ</t>
    </rPh>
    <rPh sb="6" eb="7">
      <t>サン</t>
    </rPh>
    <rPh sb="7" eb="9">
      <t>チョウメ</t>
    </rPh>
    <phoneticPr fontId="3"/>
  </si>
  <si>
    <t>浜村警察署</t>
    <rPh sb="0" eb="2">
      <t>ハマムラ</t>
    </rPh>
    <rPh sb="2" eb="5">
      <t>ケイサツショ</t>
    </rPh>
    <phoneticPr fontId="3"/>
  </si>
  <si>
    <t>鳥取市気高町北浜2-158</t>
    <rPh sb="0" eb="3">
      <t>トットリシ</t>
    </rPh>
    <rPh sb="3" eb="6">
      <t>ケタカチョウ</t>
    </rPh>
    <rPh sb="6" eb="8">
      <t>キタハマ</t>
    </rPh>
    <phoneticPr fontId="3"/>
  </si>
  <si>
    <t>鳥取県立鳥取東高等学校</t>
    <rPh sb="0" eb="3">
      <t>トットリケン</t>
    </rPh>
    <rPh sb="3" eb="4">
      <t>リツ</t>
    </rPh>
    <rPh sb="4" eb="6">
      <t>トットリ</t>
    </rPh>
    <rPh sb="6" eb="7">
      <t>ヒガシ</t>
    </rPh>
    <rPh sb="7" eb="9">
      <t>コウトウ</t>
    </rPh>
    <rPh sb="9" eb="11">
      <t>ガッコウ</t>
    </rPh>
    <phoneticPr fontId="3"/>
  </si>
  <si>
    <t>鳥取市東町五丁目210</t>
    <rPh sb="0" eb="3">
      <t>トットリシ</t>
    </rPh>
    <rPh sb="3" eb="5">
      <t>ヒガシマチ</t>
    </rPh>
    <rPh sb="5" eb="6">
      <t>ゴ</t>
    </rPh>
    <rPh sb="6" eb="8">
      <t>チョウメ</t>
    </rPh>
    <phoneticPr fontId="3"/>
  </si>
  <si>
    <t>鳥取県立鳥取聾学校</t>
    <rPh sb="0" eb="3">
      <t>トットリケン</t>
    </rPh>
    <rPh sb="3" eb="4">
      <t>リツ</t>
    </rPh>
    <rPh sb="4" eb="6">
      <t>トットリ</t>
    </rPh>
    <rPh sb="7" eb="9">
      <t>ガッコウ</t>
    </rPh>
    <phoneticPr fontId="3"/>
  </si>
  <si>
    <t>鳥取市国府町宮下1261番地</t>
    <rPh sb="0" eb="2">
      <t>トットリ</t>
    </rPh>
    <rPh sb="2" eb="3">
      <t>シ</t>
    </rPh>
    <rPh sb="3" eb="6">
      <t>コクフチョウ</t>
    </rPh>
    <rPh sb="6" eb="8">
      <t>ミヤシタ</t>
    </rPh>
    <rPh sb="12" eb="14">
      <t>バンチ</t>
    </rPh>
    <phoneticPr fontId="3"/>
  </si>
  <si>
    <t>鳥取県立鳥取工業高等学校</t>
    <rPh sb="0" eb="3">
      <t>トットリケン</t>
    </rPh>
    <rPh sb="3" eb="4">
      <t>リツ</t>
    </rPh>
    <rPh sb="4" eb="6">
      <t>トットリ</t>
    </rPh>
    <rPh sb="6" eb="8">
      <t>コウギョウ</t>
    </rPh>
    <rPh sb="8" eb="10">
      <t>コウトウ</t>
    </rPh>
    <rPh sb="10" eb="12">
      <t>ガッコウ</t>
    </rPh>
    <phoneticPr fontId="3"/>
  </si>
  <si>
    <t>鳥取市生山111番地</t>
    <rPh sb="0" eb="2">
      <t>トットリ</t>
    </rPh>
    <rPh sb="2" eb="3">
      <t>シ</t>
    </rPh>
    <rPh sb="3" eb="4">
      <t>イ</t>
    </rPh>
    <rPh sb="4" eb="5">
      <t>ヤマ</t>
    </rPh>
    <rPh sb="8" eb="10">
      <t>バンチ</t>
    </rPh>
    <phoneticPr fontId="3"/>
  </si>
  <si>
    <t>鳥取県立青谷高等学校(校門内駐車場)</t>
    <rPh sb="0" eb="3">
      <t>トットリケン</t>
    </rPh>
    <rPh sb="3" eb="4">
      <t>リツ</t>
    </rPh>
    <rPh sb="4" eb="6">
      <t>アオヤ</t>
    </rPh>
    <rPh sb="6" eb="8">
      <t>コウトウ</t>
    </rPh>
    <rPh sb="8" eb="10">
      <t>ガッコウ</t>
    </rPh>
    <rPh sb="11" eb="13">
      <t>コウモン</t>
    </rPh>
    <rPh sb="13" eb="14">
      <t>ナイ</t>
    </rPh>
    <rPh sb="14" eb="17">
      <t>チュウシャジョウ</t>
    </rPh>
    <phoneticPr fontId="3"/>
  </si>
  <si>
    <t>鳥取市青谷町青谷2912</t>
    <rPh sb="0" eb="3">
      <t>トットリシ</t>
    </rPh>
    <rPh sb="3" eb="6">
      <t>アオヤチョウ</t>
    </rPh>
    <rPh sb="6" eb="8">
      <t>アオヤ</t>
    </rPh>
    <phoneticPr fontId="3"/>
  </si>
  <si>
    <t>鳥取市立東中学校</t>
    <phoneticPr fontId="3"/>
  </si>
  <si>
    <t>鳥取市立川町6丁目164番地</t>
    <phoneticPr fontId="3"/>
  </si>
  <si>
    <t>鳥取市立千代南中学校</t>
    <rPh sb="4" eb="6">
      <t>センダイ</t>
    </rPh>
    <rPh sb="6" eb="7">
      <t>ミナミ</t>
    </rPh>
    <rPh sb="7" eb="10">
      <t>チュウガッコウ</t>
    </rPh>
    <phoneticPr fontId="3"/>
  </si>
  <si>
    <t>鳥取市用瀬町別府65</t>
    <rPh sb="0" eb="3">
      <t>トットリシ</t>
    </rPh>
    <rPh sb="3" eb="6">
      <t>モチガセチョウ</t>
    </rPh>
    <rPh sb="6" eb="8">
      <t>ベップ</t>
    </rPh>
    <phoneticPr fontId="3"/>
  </si>
  <si>
    <t>学校</t>
    <phoneticPr fontId="3"/>
  </si>
  <si>
    <t>国有施設</t>
    <phoneticPr fontId="3"/>
  </si>
  <si>
    <t>国立大学法人鳥取大学第１駐車場</t>
    <phoneticPr fontId="3"/>
  </si>
  <si>
    <t>鳥取市湖山町南四丁目101番地</t>
    <phoneticPr fontId="3"/>
  </si>
  <si>
    <t>株式会社山陰合同銀行　鳥取営業部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トットリ</t>
    </rPh>
    <rPh sb="13" eb="15">
      <t>エイギョウ</t>
    </rPh>
    <rPh sb="15" eb="16">
      <t>ブ</t>
    </rPh>
    <phoneticPr fontId="3"/>
  </si>
  <si>
    <t>鳥取市栄町402番地</t>
    <rPh sb="0" eb="3">
      <t>トットリシ</t>
    </rPh>
    <rPh sb="3" eb="4">
      <t>サカエ</t>
    </rPh>
    <rPh sb="4" eb="5">
      <t>マチ</t>
    </rPh>
    <rPh sb="8" eb="10">
      <t>バンチ</t>
    </rPh>
    <phoneticPr fontId="3"/>
  </si>
  <si>
    <t>株式会社山陰合同銀行　鳥取西支店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トットリ</t>
    </rPh>
    <rPh sb="13" eb="14">
      <t>ニシ</t>
    </rPh>
    <rPh sb="14" eb="16">
      <t>シテン</t>
    </rPh>
    <phoneticPr fontId="3"/>
  </si>
  <si>
    <t>鳥取市元魚町1-117</t>
    <rPh sb="0" eb="3">
      <t>トットリシ</t>
    </rPh>
    <rPh sb="3" eb="6">
      <t>モトウオマチ</t>
    </rPh>
    <phoneticPr fontId="3"/>
  </si>
  <si>
    <t>株式会社山陰合同銀行　城北出張所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ジョウホク</t>
    </rPh>
    <rPh sb="13" eb="15">
      <t>シュッチョウ</t>
    </rPh>
    <rPh sb="15" eb="16">
      <t>ジョ</t>
    </rPh>
    <phoneticPr fontId="3"/>
  </si>
  <si>
    <t>鳥取市青葉町1-209</t>
    <rPh sb="0" eb="3">
      <t>トットリシ</t>
    </rPh>
    <rPh sb="3" eb="6">
      <t>アオバチョウ</t>
    </rPh>
    <phoneticPr fontId="3"/>
  </si>
  <si>
    <t>株式会社山陰合同銀行　千代水支店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チヨ</t>
    </rPh>
    <rPh sb="13" eb="14">
      <t>ミズ</t>
    </rPh>
    <rPh sb="14" eb="16">
      <t>シテン</t>
    </rPh>
    <phoneticPr fontId="3"/>
  </si>
  <si>
    <t>鳥取市千代水2-18</t>
    <rPh sb="0" eb="3">
      <t>トットリシ</t>
    </rPh>
    <rPh sb="3" eb="5">
      <t>チヨ</t>
    </rPh>
    <rPh sb="5" eb="6">
      <t>ミズ</t>
    </rPh>
    <phoneticPr fontId="3"/>
  </si>
  <si>
    <t>株式会社山陰合同銀行　浜村支店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ハマムラ</t>
    </rPh>
    <rPh sb="13" eb="15">
      <t>シテン</t>
    </rPh>
    <phoneticPr fontId="3"/>
  </si>
  <si>
    <t>鳥取市気高町勝見681-1</t>
    <rPh sb="0" eb="3">
      <t>トットリシ</t>
    </rPh>
    <rPh sb="3" eb="6">
      <t>ケタカチョウ</t>
    </rPh>
    <rPh sb="6" eb="7">
      <t>カ</t>
    </rPh>
    <rPh sb="7" eb="8">
      <t>ミ</t>
    </rPh>
    <phoneticPr fontId="3"/>
  </si>
  <si>
    <t>株式会社山陰合同銀行　青谷支店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アオヤ</t>
    </rPh>
    <rPh sb="13" eb="15">
      <t>シテン</t>
    </rPh>
    <phoneticPr fontId="3"/>
  </si>
  <si>
    <t>鳥取市青谷町青谷4062-1</t>
    <rPh sb="0" eb="3">
      <t>トットリシ</t>
    </rPh>
    <rPh sb="3" eb="6">
      <t>アオヤチョウ</t>
    </rPh>
    <rPh sb="6" eb="8">
      <t>アオヤ</t>
    </rPh>
    <phoneticPr fontId="3"/>
  </si>
  <si>
    <t>株式会社山陰合同銀行　国府出張所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コクブ</t>
    </rPh>
    <rPh sb="13" eb="15">
      <t>シュッチョウ</t>
    </rPh>
    <rPh sb="15" eb="16">
      <t>ジョ</t>
    </rPh>
    <phoneticPr fontId="3"/>
  </si>
  <si>
    <t>鳥取市国府町宮下1045-1</t>
    <rPh sb="0" eb="3">
      <t>トットリシ</t>
    </rPh>
    <rPh sb="6" eb="8">
      <t>ミヤノシタ</t>
    </rPh>
    <phoneticPr fontId="3"/>
  </si>
  <si>
    <t>株式会社鳥取銀行　本店営業部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ホンテン</t>
    </rPh>
    <rPh sb="11" eb="13">
      <t>エイギョウ</t>
    </rPh>
    <rPh sb="13" eb="14">
      <t>ブ</t>
    </rPh>
    <phoneticPr fontId="3"/>
  </si>
  <si>
    <t>鳥取市永楽温泉町171</t>
    <rPh sb="0" eb="3">
      <t>トットリシ</t>
    </rPh>
    <rPh sb="3" eb="5">
      <t>エイラク</t>
    </rPh>
    <rPh sb="5" eb="7">
      <t>オンセン</t>
    </rPh>
    <rPh sb="7" eb="8">
      <t>マチ</t>
    </rPh>
    <phoneticPr fontId="3"/>
  </si>
  <si>
    <t>株式会社鳥取銀行　鳥取県庁前出張所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トットリ</t>
    </rPh>
    <rPh sb="11" eb="13">
      <t>ケンチョウ</t>
    </rPh>
    <rPh sb="13" eb="14">
      <t>マエ</t>
    </rPh>
    <rPh sb="14" eb="16">
      <t>シュッチョウ</t>
    </rPh>
    <rPh sb="16" eb="17">
      <t>ジョ</t>
    </rPh>
    <phoneticPr fontId="3"/>
  </si>
  <si>
    <t>鳥取市西町1-121</t>
    <rPh sb="0" eb="3">
      <t>トットリシ</t>
    </rPh>
    <rPh sb="3" eb="4">
      <t>ニシ</t>
    </rPh>
    <rPh sb="4" eb="5">
      <t>マチ</t>
    </rPh>
    <phoneticPr fontId="3"/>
  </si>
  <si>
    <t>株式会社鳥取銀行　鳥取北支店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トットリ</t>
    </rPh>
    <rPh sb="11" eb="12">
      <t>キタ</t>
    </rPh>
    <rPh sb="12" eb="14">
      <t>シテン</t>
    </rPh>
    <phoneticPr fontId="3"/>
  </si>
  <si>
    <t>鳥取市西品治829-8</t>
    <rPh sb="0" eb="3">
      <t>トットリシ</t>
    </rPh>
    <rPh sb="3" eb="4">
      <t>ニシ</t>
    </rPh>
    <rPh sb="4" eb="5">
      <t>ヒン</t>
    </rPh>
    <rPh sb="5" eb="6">
      <t>ジ</t>
    </rPh>
    <phoneticPr fontId="3"/>
  </si>
  <si>
    <t>株式会社鳥取銀行　田園町出張所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デンエン</t>
    </rPh>
    <rPh sb="11" eb="12">
      <t>マチ</t>
    </rPh>
    <rPh sb="12" eb="14">
      <t>シュッチョウ</t>
    </rPh>
    <rPh sb="14" eb="15">
      <t>ジョ</t>
    </rPh>
    <phoneticPr fontId="3"/>
  </si>
  <si>
    <t>鳥取市田園町4-375</t>
    <rPh sb="0" eb="3">
      <t>トットリシ</t>
    </rPh>
    <rPh sb="3" eb="5">
      <t>デンエン</t>
    </rPh>
    <rPh sb="5" eb="6">
      <t>マチ</t>
    </rPh>
    <phoneticPr fontId="3"/>
  </si>
  <si>
    <t>株式会社鳥取銀行　鳥取東支店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トットリ</t>
    </rPh>
    <rPh sb="11" eb="12">
      <t>ヒガシ</t>
    </rPh>
    <rPh sb="12" eb="14">
      <t>シテン</t>
    </rPh>
    <phoneticPr fontId="3"/>
  </si>
  <si>
    <t>鳥取市卯垣3-101</t>
    <rPh sb="0" eb="3">
      <t>トットリシ</t>
    </rPh>
    <rPh sb="3" eb="4">
      <t>ボウ</t>
    </rPh>
    <rPh sb="4" eb="5">
      <t>カキ</t>
    </rPh>
    <phoneticPr fontId="3"/>
  </si>
  <si>
    <t>株式会社鳥取銀行　鳥取駅南支店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トットリ</t>
    </rPh>
    <rPh sb="11" eb="13">
      <t>エキナン</t>
    </rPh>
    <rPh sb="13" eb="15">
      <t>シテン</t>
    </rPh>
    <phoneticPr fontId="3"/>
  </si>
  <si>
    <t>鳥取市南吉方1-32</t>
    <rPh sb="0" eb="3">
      <t>トットリシ</t>
    </rPh>
    <rPh sb="3" eb="4">
      <t>ミナミ</t>
    </rPh>
    <rPh sb="4" eb="5">
      <t>ヨシ</t>
    </rPh>
    <rPh sb="5" eb="6">
      <t>カタ</t>
    </rPh>
    <phoneticPr fontId="3"/>
  </si>
  <si>
    <t>株式会社鳥取銀行　鳥取南支店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トットリ</t>
    </rPh>
    <rPh sb="11" eb="12">
      <t>ミナミ</t>
    </rPh>
    <rPh sb="12" eb="14">
      <t>シテン</t>
    </rPh>
    <phoneticPr fontId="3"/>
  </si>
  <si>
    <t>鳥取市正連寺33-1</t>
    <rPh sb="0" eb="3">
      <t>トットリシ</t>
    </rPh>
    <rPh sb="3" eb="6">
      <t>ショウレンジ</t>
    </rPh>
    <phoneticPr fontId="3"/>
  </si>
  <si>
    <t>株式会社鳥取銀行　鳥取支店</t>
    <rPh sb="0" eb="2">
      <t>カブシキ</t>
    </rPh>
    <rPh sb="2" eb="4">
      <t>カイシャ</t>
    </rPh>
    <rPh sb="4" eb="6">
      <t>トットリ</t>
    </rPh>
    <rPh sb="6" eb="8">
      <t>ギンコウ</t>
    </rPh>
    <rPh sb="9" eb="11">
      <t>トットリ</t>
    </rPh>
    <rPh sb="11" eb="13">
      <t>シテン</t>
    </rPh>
    <phoneticPr fontId="3"/>
  </si>
  <si>
    <t>鳥取市川端3-205</t>
    <rPh sb="0" eb="3">
      <t>トットリシ</t>
    </rPh>
    <rPh sb="3" eb="5">
      <t>カワバタ</t>
    </rPh>
    <phoneticPr fontId="3"/>
  </si>
  <si>
    <t>鳥取若葉台郵便局</t>
    <rPh sb="0" eb="2">
      <t>トットリ</t>
    </rPh>
    <rPh sb="2" eb="5">
      <t>ワカバダイ</t>
    </rPh>
    <rPh sb="5" eb="8">
      <t>ユウビンキョク</t>
    </rPh>
    <phoneticPr fontId="3"/>
  </si>
  <si>
    <t>鳥取市若葉台南1丁目13番地</t>
    <rPh sb="0" eb="3">
      <t>トットリシ</t>
    </rPh>
    <rPh sb="3" eb="6">
      <t>ワカバダイ</t>
    </rPh>
    <rPh sb="6" eb="7">
      <t>ミナミ</t>
    </rPh>
    <rPh sb="8" eb="10">
      <t>チョウメ</t>
    </rPh>
    <rPh sb="12" eb="14">
      <t>バンチ</t>
    </rPh>
    <phoneticPr fontId="3"/>
  </si>
  <si>
    <t>中国労働金庫　鳥取支店</t>
    <rPh sb="0" eb="2">
      <t>チュウゴク</t>
    </rPh>
    <rPh sb="2" eb="4">
      <t>ロウドウ</t>
    </rPh>
    <rPh sb="4" eb="6">
      <t>キンコ</t>
    </rPh>
    <rPh sb="7" eb="9">
      <t>トットリ</t>
    </rPh>
    <rPh sb="9" eb="11">
      <t>シテン</t>
    </rPh>
    <phoneticPr fontId="8"/>
  </si>
  <si>
    <t>鳥取市天神町30-5</t>
    <rPh sb="0" eb="3">
      <t>トットリシ</t>
    </rPh>
    <rPh sb="3" eb="6">
      <t>テンジンチョウ</t>
    </rPh>
    <phoneticPr fontId="8"/>
  </si>
  <si>
    <t>交通総合センター</t>
    <rPh sb="0" eb="2">
      <t>コウツウ</t>
    </rPh>
    <rPh sb="2" eb="4">
      <t>ソウゴウ</t>
    </rPh>
    <phoneticPr fontId="3"/>
  </si>
  <si>
    <t>鳥取市千代水二丁目8番地</t>
    <rPh sb="0" eb="3">
      <t>トットリシ</t>
    </rPh>
    <rPh sb="3" eb="6">
      <t>チヨスイ</t>
    </rPh>
    <rPh sb="6" eb="7">
      <t>ニ</t>
    </rPh>
    <rPh sb="7" eb="9">
      <t>チョウメ</t>
    </rPh>
    <rPh sb="10" eb="12">
      <t>バンチ</t>
    </rPh>
    <phoneticPr fontId="3"/>
  </si>
  <si>
    <t>森林公園とっとり出合いの森管理棟横駐車場</t>
    <rPh sb="0" eb="4">
      <t>シンリンコウエン</t>
    </rPh>
    <rPh sb="8" eb="10">
      <t>デア</t>
    </rPh>
    <rPh sb="12" eb="13">
      <t>モリ</t>
    </rPh>
    <rPh sb="13" eb="15">
      <t>カンリ</t>
    </rPh>
    <rPh sb="15" eb="16">
      <t>トウ</t>
    </rPh>
    <rPh sb="16" eb="17">
      <t>ヨコ</t>
    </rPh>
    <rPh sb="17" eb="20">
      <t>チュウシャジョウ</t>
    </rPh>
    <phoneticPr fontId="3"/>
  </si>
  <si>
    <t>鳥取市桂見293</t>
    <rPh sb="0" eb="3">
      <t>トットリシ</t>
    </rPh>
    <rPh sb="3" eb="4">
      <t>カツラ</t>
    </rPh>
    <rPh sb="4" eb="5">
      <t>ミ</t>
    </rPh>
    <phoneticPr fontId="3"/>
  </si>
  <si>
    <t>森林公園とっとり出合いの森第１駐車場</t>
    <rPh sb="0" eb="4">
      <t>シンリンコウエン</t>
    </rPh>
    <rPh sb="8" eb="10">
      <t>デア</t>
    </rPh>
    <rPh sb="12" eb="13">
      <t>モリ</t>
    </rPh>
    <rPh sb="13" eb="14">
      <t>ダイ</t>
    </rPh>
    <rPh sb="15" eb="18">
      <t>チュウシャジョウ</t>
    </rPh>
    <phoneticPr fontId="3"/>
  </si>
  <si>
    <t>鳥取空港</t>
    <rPh sb="0" eb="2">
      <t>トットリ</t>
    </rPh>
    <rPh sb="2" eb="4">
      <t>クウコウ</t>
    </rPh>
    <phoneticPr fontId="3"/>
  </si>
  <si>
    <t>鳥取市湖山町西4丁目110-5</t>
    <rPh sb="0" eb="2">
      <t>トットリ</t>
    </rPh>
    <rPh sb="2" eb="3">
      <t>シ</t>
    </rPh>
    <phoneticPr fontId="3"/>
  </si>
  <si>
    <t>鳥取産業会館・鳥取商工会議所ビル駐車場</t>
    <rPh sb="0" eb="2">
      <t>トットリ</t>
    </rPh>
    <rPh sb="2" eb="4">
      <t>サンギョウ</t>
    </rPh>
    <rPh sb="4" eb="6">
      <t>カイカン</t>
    </rPh>
    <rPh sb="7" eb="9">
      <t>トットリ</t>
    </rPh>
    <rPh sb="9" eb="11">
      <t>ショウコウ</t>
    </rPh>
    <rPh sb="11" eb="14">
      <t>カイギショ</t>
    </rPh>
    <rPh sb="16" eb="19">
      <t>チュウシャジョウ</t>
    </rPh>
    <phoneticPr fontId="3"/>
  </si>
  <si>
    <t>鳥取市本町3丁目201番地</t>
    <phoneticPr fontId="3"/>
  </si>
  <si>
    <t>鳥取県東部自動車学校</t>
    <rPh sb="0" eb="3">
      <t>トットリケン</t>
    </rPh>
    <rPh sb="3" eb="5">
      <t>トウブ</t>
    </rPh>
    <rPh sb="5" eb="8">
      <t>ジドウシャ</t>
    </rPh>
    <rPh sb="8" eb="10">
      <t>ガッコウ</t>
    </rPh>
    <phoneticPr fontId="3"/>
  </si>
  <si>
    <t>鳥取市松波町3丁目122番地</t>
    <rPh sb="0" eb="3">
      <t>トットリシ</t>
    </rPh>
    <rPh sb="3" eb="6">
      <t>マツナミチョウ</t>
    </rPh>
    <rPh sb="7" eb="9">
      <t>チョウメ</t>
    </rPh>
    <rPh sb="12" eb="14">
      <t>バンチ</t>
    </rPh>
    <phoneticPr fontId="3"/>
  </si>
  <si>
    <t>鳥取大学広報センター</t>
    <rPh sb="0" eb="2">
      <t>トットリ</t>
    </rPh>
    <rPh sb="2" eb="4">
      <t>ダイガク</t>
    </rPh>
    <rPh sb="4" eb="6">
      <t>コウホウ</t>
    </rPh>
    <phoneticPr fontId="3"/>
  </si>
  <si>
    <t>鳥取市湖山町南4丁目101</t>
    <rPh sb="0" eb="3">
      <t>トットリシ</t>
    </rPh>
    <rPh sb="3" eb="6">
      <t>コヤマチョウ</t>
    </rPh>
    <rPh sb="6" eb="7">
      <t>ミナミ</t>
    </rPh>
    <rPh sb="8" eb="10">
      <t>チョウメ</t>
    </rPh>
    <phoneticPr fontId="3"/>
  </si>
  <si>
    <t>メモワール・イナバ</t>
    <phoneticPr fontId="3"/>
  </si>
  <si>
    <t>鳥取市服部15-3</t>
    <rPh sb="0" eb="3">
      <t>トットリシ</t>
    </rPh>
    <rPh sb="3" eb="5">
      <t>ハットリ</t>
    </rPh>
    <phoneticPr fontId="7"/>
  </si>
  <si>
    <t>公益財団法人　鳥取県保健事業団　総合保健センター</t>
    <rPh sb="0" eb="2">
      <t>コウエキ</t>
    </rPh>
    <rPh sb="2" eb="4">
      <t>ザイダン</t>
    </rPh>
    <rPh sb="4" eb="6">
      <t>ホウジン</t>
    </rPh>
    <rPh sb="7" eb="10">
      <t>トットリケン</t>
    </rPh>
    <rPh sb="10" eb="12">
      <t>ホケン</t>
    </rPh>
    <rPh sb="12" eb="14">
      <t>ジギョウ</t>
    </rPh>
    <rPh sb="14" eb="15">
      <t>ダン</t>
    </rPh>
    <rPh sb="16" eb="18">
      <t>ソウゴウ</t>
    </rPh>
    <rPh sb="18" eb="20">
      <t>ホケン</t>
    </rPh>
    <phoneticPr fontId="3"/>
  </si>
  <si>
    <t>鳥取市立川町6丁目176　　　　</t>
  </si>
  <si>
    <t>公益財団法人　鳥取県保健事業団　健診センター</t>
    <phoneticPr fontId="3"/>
  </si>
  <si>
    <t>鳥取市富安2丁目94番4</t>
    <rPh sb="0" eb="3">
      <t>トットリシ</t>
    </rPh>
    <rPh sb="3" eb="5">
      <t>トミヤス</t>
    </rPh>
    <rPh sb="6" eb="8">
      <t>チョウメ</t>
    </rPh>
    <rPh sb="10" eb="11">
      <t>バン</t>
    </rPh>
    <phoneticPr fontId="3"/>
  </si>
  <si>
    <t>いわみ歯科クリニック</t>
    <phoneticPr fontId="3"/>
  </si>
  <si>
    <t>岩美郡岩美町浦富1048-10</t>
    <phoneticPr fontId="3"/>
  </si>
  <si>
    <t>軽費老人ホーム　里久の里</t>
    <rPh sb="0" eb="2">
      <t>ケイヒ</t>
    </rPh>
    <rPh sb="2" eb="4">
      <t>ロウジン</t>
    </rPh>
    <rPh sb="8" eb="9">
      <t>サト</t>
    </rPh>
    <rPh sb="9" eb="10">
      <t>ヒサ</t>
    </rPh>
    <rPh sb="11" eb="12">
      <t>サト</t>
    </rPh>
    <phoneticPr fontId="3"/>
  </si>
  <si>
    <t>岩美郡岩美町岩井357</t>
    <rPh sb="0" eb="3">
      <t>イワミグン</t>
    </rPh>
    <rPh sb="3" eb="6">
      <t>イワミチョウ</t>
    </rPh>
    <rPh sb="6" eb="8">
      <t>イワイ</t>
    </rPh>
    <phoneticPr fontId="3"/>
  </si>
  <si>
    <t>岩井あすなろ</t>
    <rPh sb="0" eb="2">
      <t>イワイ</t>
    </rPh>
    <phoneticPr fontId="7"/>
  </si>
  <si>
    <t>岩美郡岩美町宇治1034</t>
    <rPh sb="0" eb="3">
      <t>イワミグン</t>
    </rPh>
    <rPh sb="3" eb="6">
      <t>イワミチョウ</t>
    </rPh>
    <rPh sb="6" eb="8">
      <t>ウジ</t>
    </rPh>
    <phoneticPr fontId="7"/>
  </si>
  <si>
    <t>山陰海岸学習館(博物館)</t>
  </si>
  <si>
    <t>岩美郡岩美町牧谷1794-4</t>
    <rPh sb="0" eb="2">
      <t>イワミ</t>
    </rPh>
    <rPh sb="2" eb="3">
      <t>グン</t>
    </rPh>
    <rPh sb="3" eb="6">
      <t>イワミチョウ</t>
    </rPh>
    <rPh sb="6" eb="8">
      <t>マキダニ</t>
    </rPh>
    <phoneticPr fontId="3"/>
  </si>
  <si>
    <t>岩美町中央公民館</t>
    <rPh sb="0" eb="2">
      <t>イワミ</t>
    </rPh>
    <rPh sb="2" eb="3">
      <t>マチ</t>
    </rPh>
    <rPh sb="3" eb="5">
      <t>チュウオウ</t>
    </rPh>
    <rPh sb="5" eb="8">
      <t>コウミンカン</t>
    </rPh>
    <phoneticPr fontId="3"/>
  </si>
  <si>
    <t>岩美郡岩美町浦富138-6</t>
    <rPh sb="0" eb="3">
      <t>イワミグン</t>
    </rPh>
    <rPh sb="3" eb="6">
      <t>イワミチョウ</t>
    </rPh>
    <rPh sb="6" eb="8">
      <t>ウラドメ</t>
    </rPh>
    <phoneticPr fontId="3"/>
  </si>
  <si>
    <t>岩美町役場</t>
    <rPh sb="0" eb="2">
      <t>イワミ</t>
    </rPh>
    <rPh sb="2" eb="3">
      <t>チョウ</t>
    </rPh>
    <rPh sb="3" eb="5">
      <t>ヤクバ</t>
    </rPh>
    <phoneticPr fontId="3"/>
  </si>
  <si>
    <t>岩美郡岩美町浦富675-1</t>
    <rPh sb="3" eb="6">
      <t>イワミチョウ</t>
    </rPh>
    <rPh sb="6" eb="8">
      <t>ウラドメ</t>
    </rPh>
    <phoneticPr fontId="3"/>
  </si>
  <si>
    <t>ゴダイドラッグ　岩美店</t>
    <rPh sb="8" eb="10">
      <t>イワミ</t>
    </rPh>
    <rPh sb="10" eb="11">
      <t>テン</t>
    </rPh>
    <phoneticPr fontId="3"/>
  </si>
  <si>
    <t>岩美郡岩美町浦富3296</t>
    <rPh sb="3" eb="6">
      <t>イワミチョウ</t>
    </rPh>
    <rPh sb="6" eb="8">
      <t>ウラドメ</t>
    </rPh>
    <phoneticPr fontId="3"/>
  </si>
  <si>
    <t>ローソン岩美町店</t>
    <rPh sb="7" eb="8">
      <t>テン</t>
    </rPh>
    <phoneticPr fontId="3"/>
  </si>
  <si>
    <t>岩美郡岩美町大字浦富字穴ノ前630</t>
    <phoneticPr fontId="3"/>
  </si>
  <si>
    <t>物品販売・飲食店</t>
    <phoneticPr fontId="3"/>
  </si>
  <si>
    <t>民間施設</t>
    <phoneticPr fontId="3"/>
  </si>
  <si>
    <t>ファミリーマート岩美町大谷店</t>
    <phoneticPr fontId="3"/>
  </si>
  <si>
    <t>岩美郡岩美町大谷1565番地2</t>
    <phoneticPr fontId="3"/>
  </si>
  <si>
    <t>ファミリーマート岩美町浦富店</t>
    <phoneticPr fontId="3"/>
  </si>
  <si>
    <t>岩美郡岩美町浦富 1049番62</t>
    <phoneticPr fontId="3"/>
  </si>
  <si>
    <t>ファミリーマート浦富インター店</t>
    <phoneticPr fontId="3"/>
  </si>
  <si>
    <t>岩美郡岩美町浦富604番地</t>
    <phoneticPr fontId="3"/>
  </si>
  <si>
    <t>株式会社　山陰合同銀行　岩美支店</t>
    <rPh sb="0" eb="2">
      <t>カブシキ</t>
    </rPh>
    <rPh sb="2" eb="4">
      <t>カイシャ</t>
    </rPh>
    <rPh sb="5" eb="7">
      <t>サンイン</t>
    </rPh>
    <rPh sb="7" eb="9">
      <t>ゴウドウ</t>
    </rPh>
    <rPh sb="9" eb="11">
      <t>ギンコウ</t>
    </rPh>
    <rPh sb="12" eb="14">
      <t>イワミ</t>
    </rPh>
    <rPh sb="14" eb="16">
      <t>シテン</t>
    </rPh>
    <phoneticPr fontId="3"/>
  </si>
  <si>
    <t>岩美郡岩美町浦富1040番53</t>
    <rPh sb="0" eb="2">
      <t>イワミ</t>
    </rPh>
    <rPh sb="2" eb="3">
      <t>グン</t>
    </rPh>
    <rPh sb="3" eb="6">
      <t>イワミチョウ</t>
    </rPh>
    <rPh sb="6" eb="8">
      <t>ウラドメ</t>
    </rPh>
    <rPh sb="12" eb="13">
      <t>バン</t>
    </rPh>
    <phoneticPr fontId="3"/>
  </si>
  <si>
    <t>国民健康保険　智頭病院</t>
    <rPh sb="0" eb="2">
      <t>コクミン</t>
    </rPh>
    <rPh sb="2" eb="4">
      <t>ケンコウ</t>
    </rPh>
    <rPh sb="4" eb="6">
      <t>ホケン</t>
    </rPh>
    <rPh sb="7" eb="9">
      <t>チズ</t>
    </rPh>
    <rPh sb="9" eb="11">
      <t>ビョウイン</t>
    </rPh>
    <phoneticPr fontId="3"/>
  </si>
  <si>
    <t>八頭郡智頭町大字智頭1875</t>
    <rPh sb="0" eb="1">
      <t>ハチ</t>
    </rPh>
    <rPh sb="1" eb="2">
      <t>アタマ</t>
    </rPh>
    <rPh sb="2" eb="3">
      <t>グン</t>
    </rPh>
    <rPh sb="3" eb="6">
      <t>チズチョウ</t>
    </rPh>
    <rPh sb="6" eb="8">
      <t>オオアザ</t>
    </rPh>
    <rPh sb="8" eb="10">
      <t>チズ</t>
    </rPh>
    <phoneticPr fontId="3"/>
  </si>
  <si>
    <t>郡家総合福祉施設　多目的広場</t>
    <rPh sb="0" eb="2">
      <t>コオゲ</t>
    </rPh>
    <rPh sb="2" eb="4">
      <t>ソウゴウ</t>
    </rPh>
    <rPh sb="4" eb="6">
      <t>フクシ</t>
    </rPh>
    <rPh sb="6" eb="8">
      <t>シセツ</t>
    </rPh>
    <rPh sb="9" eb="12">
      <t>タモクテキ</t>
    </rPh>
    <rPh sb="12" eb="14">
      <t>ヒロバ</t>
    </rPh>
    <phoneticPr fontId="3"/>
  </si>
  <si>
    <t>八頭郡八頭町下門尾180</t>
    <rPh sb="0" eb="3">
      <t>ヤズグン</t>
    </rPh>
    <rPh sb="3" eb="5">
      <t>ヤズ</t>
    </rPh>
    <rPh sb="5" eb="6">
      <t>チョウ</t>
    </rPh>
    <rPh sb="6" eb="7">
      <t>シタ</t>
    </rPh>
    <rPh sb="7" eb="8">
      <t>カド</t>
    </rPh>
    <rPh sb="8" eb="9">
      <t>オ</t>
    </rPh>
    <phoneticPr fontId="3"/>
  </si>
  <si>
    <t>智頭町老人福祉センター</t>
    <rPh sb="0" eb="3">
      <t>チズチョウ</t>
    </rPh>
    <rPh sb="3" eb="5">
      <t>ロウジン</t>
    </rPh>
    <rPh sb="5" eb="7">
      <t>フクシ</t>
    </rPh>
    <phoneticPr fontId="3"/>
  </si>
  <si>
    <t>八頭郡智頭町大字智頭1795番地1</t>
    <rPh sb="0" eb="3">
      <t>ヤズグン</t>
    </rPh>
    <rPh sb="3" eb="6">
      <t>チズチョウ</t>
    </rPh>
    <rPh sb="6" eb="8">
      <t>オオアザ</t>
    </rPh>
    <rPh sb="8" eb="10">
      <t>チズ</t>
    </rPh>
    <rPh sb="14" eb="16">
      <t>バンチ</t>
    </rPh>
    <phoneticPr fontId="3"/>
  </si>
  <si>
    <t>八頭町保健課郡家保健センター</t>
    <rPh sb="0" eb="2">
      <t>ハチトウ</t>
    </rPh>
    <rPh sb="2" eb="3">
      <t>マチ</t>
    </rPh>
    <rPh sb="3" eb="6">
      <t>ホケンカ</t>
    </rPh>
    <rPh sb="6" eb="8">
      <t>グンゲ</t>
    </rPh>
    <rPh sb="8" eb="10">
      <t>ホケン</t>
    </rPh>
    <phoneticPr fontId="3"/>
  </si>
  <si>
    <t>八頭郡八頭町宮谷254-1</t>
    <rPh sb="0" eb="3">
      <t>ヤズグン</t>
    </rPh>
    <rPh sb="3" eb="5">
      <t>ヤズ</t>
    </rPh>
    <rPh sb="5" eb="6">
      <t>チョウ</t>
    </rPh>
    <rPh sb="6" eb="8">
      <t>ミヤタニ</t>
    </rPh>
    <phoneticPr fontId="3"/>
  </si>
  <si>
    <t>八頭町八東保健センター</t>
    <rPh sb="0" eb="2">
      <t>ヤズ</t>
    </rPh>
    <rPh sb="2" eb="3">
      <t>チョウ</t>
    </rPh>
    <rPh sb="3" eb="5">
      <t>ハットウ</t>
    </rPh>
    <rPh sb="5" eb="7">
      <t>ホケン</t>
    </rPh>
    <phoneticPr fontId="3"/>
  </si>
  <si>
    <t>八頭郡八頭町徳丸578</t>
    <rPh sb="0" eb="3">
      <t>ヤズグン</t>
    </rPh>
    <rPh sb="3" eb="5">
      <t>ヤズ</t>
    </rPh>
    <rPh sb="5" eb="6">
      <t>チョウ</t>
    </rPh>
    <rPh sb="6" eb="8">
      <t>トクマル</t>
    </rPh>
    <phoneticPr fontId="3"/>
  </si>
  <si>
    <t>八頭町船岡保健センター</t>
    <rPh sb="0" eb="2">
      <t>ヤズ</t>
    </rPh>
    <rPh sb="2" eb="3">
      <t>チョウ</t>
    </rPh>
    <rPh sb="3" eb="5">
      <t>フナオカ</t>
    </rPh>
    <rPh sb="5" eb="7">
      <t>ホケン</t>
    </rPh>
    <phoneticPr fontId="3"/>
  </si>
  <si>
    <t>八頭郡八頭町船岡殿159</t>
    <rPh sb="0" eb="3">
      <t>ヤズグン</t>
    </rPh>
    <rPh sb="3" eb="5">
      <t>ヤズ</t>
    </rPh>
    <rPh sb="5" eb="6">
      <t>チョウ</t>
    </rPh>
    <rPh sb="6" eb="8">
      <t>フナオカ</t>
    </rPh>
    <rPh sb="8" eb="9">
      <t>トノ</t>
    </rPh>
    <phoneticPr fontId="3"/>
  </si>
  <si>
    <t>若桜町保健センター</t>
    <phoneticPr fontId="3"/>
  </si>
  <si>
    <t>八頭郡若桜町若桜801-5</t>
    <phoneticPr fontId="3"/>
  </si>
  <si>
    <t>介護老人保健施設　すこやか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</si>
  <si>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八頭郡八頭町宮谷123番地</t>
    <rPh sb="0" eb="3">
      <t>ヤズグン</t>
    </rPh>
    <rPh sb="3" eb="5">
      <t>ヤズ</t>
    </rPh>
    <rPh sb="5" eb="6">
      <t>チョウ</t>
    </rPh>
    <rPh sb="6" eb="8">
      <t>ミヤタニ</t>
    </rPh>
    <rPh sb="11" eb="13">
      <t>バンチ</t>
    </rPh>
    <phoneticPr fontId="3"/>
  </si>
  <si>
    <t>ケアハウス　すこやか</t>
    <phoneticPr fontId="3"/>
  </si>
  <si>
    <t>八頭郡八頭町宮谷165-1</t>
    <rPh sb="0" eb="3">
      <t>ヤズグン</t>
    </rPh>
    <rPh sb="3" eb="5">
      <t>ヤズ</t>
    </rPh>
    <rPh sb="5" eb="6">
      <t>チョウ</t>
    </rPh>
    <rPh sb="6" eb="8">
      <t>ミヤタニ</t>
    </rPh>
    <phoneticPr fontId="3"/>
  </si>
  <si>
    <t>特別養護老人ホーム　すこやか</t>
    <rPh sb="0" eb="2">
      <t>トクベツ</t>
    </rPh>
    <rPh sb="2" eb="4">
      <t>ヨウゴ</t>
    </rPh>
    <rPh sb="4" eb="6">
      <t>ロウジン</t>
    </rPh>
    <phoneticPr fontId="3"/>
  </si>
  <si>
    <t>八頭郡八頭町宮谷174-1</t>
    <rPh sb="0" eb="3">
      <t>ヤズグン</t>
    </rPh>
    <rPh sb="3" eb="5">
      <t>ヤズ</t>
    </rPh>
    <rPh sb="5" eb="6">
      <t>チョウ</t>
    </rPh>
    <rPh sb="6" eb="8">
      <t>ミヤタニ</t>
    </rPh>
    <phoneticPr fontId="3"/>
  </si>
  <si>
    <t>八東地域福祉センター</t>
    <rPh sb="0" eb="2">
      <t>ハットウ</t>
    </rPh>
    <rPh sb="2" eb="4">
      <t>チイキ</t>
    </rPh>
    <rPh sb="4" eb="6">
      <t>フクシ</t>
    </rPh>
    <phoneticPr fontId="3"/>
  </si>
  <si>
    <t>八頭郡八頭町東593-1</t>
    <rPh sb="0" eb="3">
      <t>ヤズグン</t>
    </rPh>
    <rPh sb="3" eb="5">
      <t>ハットウ</t>
    </rPh>
    <rPh sb="5" eb="6">
      <t>チョウ</t>
    </rPh>
    <rPh sb="6" eb="7">
      <t>ヒガシ</t>
    </rPh>
    <phoneticPr fontId="3"/>
  </si>
  <si>
    <t>鳥取県立氷ノ山自然ふれあい館</t>
    <rPh sb="0" eb="4">
      <t>トットリケンリツ</t>
    </rPh>
    <rPh sb="4" eb="5">
      <t>ヒョウ</t>
    </rPh>
    <rPh sb="6" eb="7">
      <t>セン</t>
    </rPh>
    <rPh sb="7" eb="9">
      <t>シゼン</t>
    </rPh>
    <rPh sb="13" eb="14">
      <t>カン</t>
    </rPh>
    <phoneticPr fontId="3"/>
  </si>
  <si>
    <t>八頭郡若桜町つくよね</t>
    <rPh sb="0" eb="3">
      <t>ヤズグン</t>
    </rPh>
    <rPh sb="3" eb="6">
      <t>ワカサチョウ</t>
    </rPh>
    <phoneticPr fontId="3"/>
  </si>
  <si>
    <t>わかさ生涯学習情報館</t>
    <phoneticPr fontId="3"/>
  </si>
  <si>
    <t>八頭郡若桜町若桜751</t>
    <phoneticPr fontId="3"/>
  </si>
  <si>
    <t>八頭町中央公民館</t>
    <rPh sb="0" eb="3">
      <t>ヤズチョウ</t>
    </rPh>
    <rPh sb="3" eb="8">
      <t>チュ</t>
    </rPh>
    <phoneticPr fontId="8"/>
  </si>
  <si>
    <t>八頭町宮谷80</t>
    <rPh sb="0" eb="3">
      <t>ヤズチョウ</t>
    </rPh>
    <rPh sb="3" eb="4">
      <t>ミヤ</t>
    </rPh>
    <rPh sb="4" eb="5">
      <t>ダニ</t>
    </rPh>
    <phoneticPr fontId="8"/>
  </si>
  <si>
    <t>八頭町郡家東地区公民館</t>
    <rPh sb="3" eb="6">
      <t>コオゲ</t>
    </rPh>
    <rPh sb="6" eb="11">
      <t>チク</t>
    </rPh>
    <phoneticPr fontId="8"/>
  </si>
  <si>
    <t>八頭町稲荷195-1</t>
    <rPh sb="0" eb="3">
      <t>ヤズチョウ</t>
    </rPh>
    <rPh sb="3" eb="5">
      <t>イナリ</t>
    </rPh>
    <phoneticPr fontId="8"/>
  </si>
  <si>
    <t>八頭町郡家西地区公民館</t>
    <rPh sb="3" eb="6">
      <t>コオゲ</t>
    </rPh>
    <rPh sb="6" eb="11">
      <t>チク</t>
    </rPh>
    <phoneticPr fontId="8"/>
  </si>
  <si>
    <t>八頭町郡家559</t>
    <rPh sb="0" eb="3">
      <t>ヤズチョウ</t>
    </rPh>
    <rPh sb="3" eb="5">
      <t>コオゲ</t>
    </rPh>
    <phoneticPr fontId="8"/>
  </si>
  <si>
    <t>八頭町船岡地区公民館</t>
    <rPh sb="3" eb="5">
      <t>フナオカ</t>
    </rPh>
    <rPh sb="5" eb="10">
      <t>チク</t>
    </rPh>
    <phoneticPr fontId="8"/>
  </si>
  <si>
    <t>八頭町船岡539-1</t>
    <rPh sb="0" eb="3">
      <t>ヤズチョウ</t>
    </rPh>
    <rPh sb="3" eb="5">
      <t>フナオカ</t>
    </rPh>
    <phoneticPr fontId="8"/>
  </si>
  <si>
    <t>八頭町安部地区公民館</t>
    <rPh sb="3" eb="5">
      <t>アベ</t>
    </rPh>
    <rPh sb="5" eb="10">
      <t>チク</t>
    </rPh>
    <phoneticPr fontId="8"/>
  </si>
  <si>
    <t>八頭町安井宿713-1</t>
    <rPh sb="0" eb="3">
      <t>ヤズチョウ</t>
    </rPh>
    <rPh sb="3" eb="6">
      <t>ヤスイシュク</t>
    </rPh>
    <phoneticPr fontId="8"/>
  </si>
  <si>
    <t>八頭町丹比地区公民館</t>
    <rPh sb="3" eb="5">
      <t>タンピ</t>
    </rPh>
    <rPh sb="5" eb="10">
      <t>チク</t>
    </rPh>
    <phoneticPr fontId="8"/>
  </si>
  <si>
    <t>八頭町北山48-1</t>
    <rPh sb="0" eb="3">
      <t>ヤズチョウ</t>
    </rPh>
    <rPh sb="3" eb="5">
      <t>キタヤマ</t>
    </rPh>
    <phoneticPr fontId="8"/>
  </si>
  <si>
    <t>鳥取県八頭総合事務所</t>
    <rPh sb="0" eb="3">
      <t>トットリケン</t>
    </rPh>
    <rPh sb="3" eb="5">
      <t>ヤズ</t>
    </rPh>
    <rPh sb="5" eb="7">
      <t>ソウゴウ</t>
    </rPh>
    <rPh sb="7" eb="9">
      <t>ジム</t>
    </rPh>
    <rPh sb="9" eb="10">
      <t>ショ</t>
    </rPh>
    <phoneticPr fontId="3"/>
  </si>
  <si>
    <t>八頭郡八頭町郡家100</t>
    <phoneticPr fontId="3"/>
  </si>
  <si>
    <t>八頭町役場本庁舎</t>
    <rPh sb="0" eb="2">
      <t>ヤズ</t>
    </rPh>
    <rPh sb="2" eb="3">
      <t>チョウ</t>
    </rPh>
    <rPh sb="3" eb="5">
      <t>ヤクバ</t>
    </rPh>
    <rPh sb="5" eb="7">
      <t>ホンチョウ</t>
    </rPh>
    <rPh sb="7" eb="8">
      <t>シャ</t>
    </rPh>
    <phoneticPr fontId="3"/>
  </si>
  <si>
    <t>八頭郡八頭町郡家493</t>
    <rPh sb="0" eb="3">
      <t>ヤズグン</t>
    </rPh>
    <rPh sb="3" eb="5">
      <t>ヤズ</t>
    </rPh>
    <rPh sb="5" eb="6">
      <t>チョウ</t>
    </rPh>
    <rPh sb="6" eb="8">
      <t>コオゲ</t>
    </rPh>
    <phoneticPr fontId="3"/>
  </si>
  <si>
    <t>八頭町役場八東庁舎</t>
    <rPh sb="0" eb="2">
      <t>ヤズ</t>
    </rPh>
    <rPh sb="2" eb="3">
      <t>チョウ</t>
    </rPh>
    <rPh sb="3" eb="5">
      <t>ヤクバ</t>
    </rPh>
    <rPh sb="5" eb="7">
      <t>ハットウ</t>
    </rPh>
    <rPh sb="7" eb="9">
      <t>チョウシャ</t>
    </rPh>
    <phoneticPr fontId="3"/>
  </si>
  <si>
    <t>八頭郡八頭町北山63-1</t>
    <rPh sb="0" eb="3">
      <t>ヤズグン</t>
    </rPh>
    <rPh sb="3" eb="5">
      <t>ヤズ</t>
    </rPh>
    <rPh sb="5" eb="6">
      <t>チョウ</t>
    </rPh>
    <rPh sb="6" eb="8">
      <t>キタヤマ</t>
    </rPh>
    <phoneticPr fontId="3"/>
  </si>
  <si>
    <t>八頭町役場船岡庁舎</t>
    <rPh sb="0" eb="2">
      <t>ヤズ</t>
    </rPh>
    <rPh sb="2" eb="3">
      <t>チョウ</t>
    </rPh>
    <rPh sb="3" eb="5">
      <t>ヤクバ</t>
    </rPh>
    <rPh sb="5" eb="7">
      <t>フナオカ</t>
    </rPh>
    <rPh sb="7" eb="9">
      <t>チョウシャ</t>
    </rPh>
    <phoneticPr fontId="3"/>
  </si>
  <si>
    <t>八頭郡八頭町船岡539</t>
    <rPh sb="0" eb="3">
      <t>ヤズグン</t>
    </rPh>
    <rPh sb="3" eb="5">
      <t>ヤズ</t>
    </rPh>
    <rPh sb="5" eb="6">
      <t>チョウ</t>
    </rPh>
    <rPh sb="6" eb="8">
      <t>フナオカ</t>
    </rPh>
    <phoneticPr fontId="3"/>
  </si>
  <si>
    <t>若桜町役場庁舎</t>
    <rPh sb="3" eb="5">
      <t>ヤクバ</t>
    </rPh>
    <rPh sb="5" eb="7">
      <t>チョウシャ</t>
    </rPh>
    <phoneticPr fontId="3"/>
  </si>
  <si>
    <t>八頭郡若桜町若桜801-5</t>
    <rPh sb="0" eb="3">
      <t>ヤズグン</t>
    </rPh>
    <rPh sb="3" eb="6">
      <t>ワカサチョウ</t>
    </rPh>
    <rPh sb="6" eb="8">
      <t>ワカサ</t>
    </rPh>
    <phoneticPr fontId="3"/>
  </si>
  <si>
    <t>智頭町役場</t>
    <rPh sb="0" eb="3">
      <t>チズチョウ</t>
    </rPh>
    <rPh sb="3" eb="5">
      <t>ヤクバ</t>
    </rPh>
    <phoneticPr fontId="3"/>
  </si>
  <si>
    <t>八頭郡智頭町大字智頭2072番地1</t>
    <rPh sb="0" eb="3">
      <t>ヤズグン</t>
    </rPh>
    <rPh sb="3" eb="6">
      <t>チズチョウ</t>
    </rPh>
    <rPh sb="6" eb="8">
      <t>オオアザ</t>
    </rPh>
    <rPh sb="8" eb="10">
      <t>チズ</t>
    </rPh>
    <rPh sb="14" eb="16">
      <t>バンチ</t>
    </rPh>
    <phoneticPr fontId="3"/>
  </si>
  <si>
    <t>智頭町総合センター</t>
    <rPh sb="0" eb="3">
      <t>チズチョウ</t>
    </rPh>
    <rPh sb="3" eb="5">
      <t>ソウゴウ</t>
    </rPh>
    <phoneticPr fontId="3"/>
  </si>
  <si>
    <t>八頭郡智頭町大字智頭2076番地2</t>
    <rPh sb="0" eb="3">
      <t>ヤズグン</t>
    </rPh>
    <rPh sb="3" eb="6">
      <t>チズチョウ</t>
    </rPh>
    <rPh sb="6" eb="8">
      <t>オオアザ</t>
    </rPh>
    <rPh sb="8" eb="10">
      <t>チズ</t>
    </rPh>
    <rPh sb="14" eb="16">
      <t>バンチ</t>
    </rPh>
    <phoneticPr fontId="3"/>
  </si>
  <si>
    <t>智頭町総合案内所</t>
    <rPh sb="0" eb="3">
      <t>チズチョウ</t>
    </rPh>
    <rPh sb="3" eb="5">
      <t>ソウゴウ</t>
    </rPh>
    <rPh sb="5" eb="7">
      <t>アンナイ</t>
    </rPh>
    <rPh sb="7" eb="8">
      <t>ジョ</t>
    </rPh>
    <phoneticPr fontId="3"/>
  </si>
  <si>
    <t>八頭郡智頭町大字智頭2067番地1</t>
    <rPh sb="0" eb="3">
      <t>ヤズグン</t>
    </rPh>
    <rPh sb="3" eb="6">
      <t>チズチョウ</t>
    </rPh>
    <rPh sb="6" eb="8">
      <t>オオアザ</t>
    </rPh>
    <rPh sb="8" eb="10">
      <t>チズ</t>
    </rPh>
    <rPh sb="14" eb="16">
      <t>バンチ</t>
    </rPh>
    <phoneticPr fontId="3"/>
  </si>
  <si>
    <t>智頭宿特産村</t>
    <rPh sb="0" eb="2">
      <t>チヅ</t>
    </rPh>
    <rPh sb="2" eb="3">
      <t>ヤド</t>
    </rPh>
    <rPh sb="3" eb="5">
      <t>トクサン</t>
    </rPh>
    <rPh sb="5" eb="6">
      <t>ムラ</t>
    </rPh>
    <phoneticPr fontId="3"/>
  </si>
  <si>
    <t>八頭郡智頭町大字智頭</t>
    <rPh sb="0" eb="3">
      <t>ヤズグン</t>
    </rPh>
    <rPh sb="3" eb="6">
      <t>チズチョウ</t>
    </rPh>
    <rPh sb="6" eb="8">
      <t>オオアザ</t>
    </rPh>
    <rPh sb="8" eb="10">
      <t>チズ</t>
    </rPh>
    <phoneticPr fontId="3"/>
  </si>
  <si>
    <t>ファミリーマート郡家下坂店</t>
    <rPh sb="8" eb="10">
      <t>コオゲ</t>
    </rPh>
    <rPh sb="10" eb="11">
      <t>シタ</t>
    </rPh>
    <rPh sb="11" eb="12">
      <t>サカ</t>
    </rPh>
    <rPh sb="12" eb="13">
      <t>ミセ</t>
    </rPh>
    <phoneticPr fontId="3"/>
  </si>
  <si>
    <t>八頭郡八頭町下坂494-1</t>
    <rPh sb="0" eb="3">
      <t>ヤズグン</t>
    </rPh>
    <rPh sb="3" eb="6">
      <t>ヤズチョウ</t>
    </rPh>
    <rPh sb="6" eb="7">
      <t>シモ</t>
    </rPh>
    <rPh sb="7" eb="8">
      <t>サカ</t>
    </rPh>
    <phoneticPr fontId="3"/>
  </si>
  <si>
    <t>ファミリーマート郡家宮谷店</t>
    <rPh sb="8" eb="10">
      <t>コオゲ</t>
    </rPh>
    <rPh sb="10" eb="12">
      <t>ミヤタニ</t>
    </rPh>
    <rPh sb="12" eb="13">
      <t>ミセ</t>
    </rPh>
    <phoneticPr fontId="3"/>
  </si>
  <si>
    <t>八頭郡八頭町宮谷234-2</t>
    <rPh sb="0" eb="3">
      <t>ヤズグン</t>
    </rPh>
    <rPh sb="3" eb="6">
      <t>ヤズチョウ</t>
    </rPh>
    <rPh sb="6" eb="8">
      <t>ミヤタニ</t>
    </rPh>
    <phoneticPr fontId="3"/>
  </si>
  <si>
    <t>ファミリーマート智頭町店</t>
    <phoneticPr fontId="3"/>
  </si>
  <si>
    <t>八頭郡智頭町智頭21番地6</t>
    <phoneticPr fontId="3"/>
  </si>
  <si>
    <t>鳥取いなば農業協同組合　郡家支店</t>
    <rPh sb="0" eb="2">
      <t>トットリ</t>
    </rPh>
    <rPh sb="5" eb="7">
      <t>ノウギョウ</t>
    </rPh>
    <rPh sb="7" eb="9">
      <t>キョウドウ</t>
    </rPh>
    <rPh sb="9" eb="11">
      <t>クミアイ</t>
    </rPh>
    <rPh sb="12" eb="14">
      <t>コオゲ</t>
    </rPh>
    <rPh sb="14" eb="16">
      <t>シテン</t>
    </rPh>
    <phoneticPr fontId="3"/>
  </si>
  <si>
    <t>八頭郡八頭町宮谷200番地1</t>
    <rPh sb="0" eb="2">
      <t>ヤズ</t>
    </rPh>
    <rPh sb="2" eb="3">
      <t>グン</t>
    </rPh>
    <rPh sb="3" eb="5">
      <t>ヤズ</t>
    </rPh>
    <rPh sb="5" eb="6">
      <t>チョウ</t>
    </rPh>
    <rPh sb="6" eb="8">
      <t>ミヤタニ</t>
    </rPh>
    <rPh sb="11" eb="13">
      <t>バンチ</t>
    </rPh>
    <phoneticPr fontId="3"/>
  </si>
  <si>
    <t>ポプラ八頭西御門店　</t>
    <phoneticPr fontId="3"/>
  </si>
  <si>
    <t>八頭郡八頭町西御門字山崎63-1</t>
    <phoneticPr fontId="3"/>
  </si>
  <si>
    <t>郡家警察署</t>
    <rPh sb="0" eb="2">
      <t>コオゲ</t>
    </rPh>
    <rPh sb="2" eb="5">
      <t>ケイサツショ</t>
    </rPh>
    <phoneticPr fontId="3"/>
  </si>
  <si>
    <t>八頭郡八頭町郡家120-2</t>
    <rPh sb="0" eb="3">
      <t>ヤズグン</t>
    </rPh>
    <rPh sb="3" eb="4">
      <t>ハチ</t>
    </rPh>
    <rPh sb="4" eb="5">
      <t>アタマ</t>
    </rPh>
    <rPh sb="5" eb="6">
      <t>チョウ</t>
    </rPh>
    <rPh sb="6" eb="8">
      <t>コオゲ</t>
    </rPh>
    <phoneticPr fontId="3"/>
  </si>
  <si>
    <t>智頭警察署</t>
    <rPh sb="0" eb="2">
      <t>チズ</t>
    </rPh>
    <rPh sb="2" eb="4">
      <t>ケイサツ</t>
    </rPh>
    <rPh sb="4" eb="5">
      <t>ショ</t>
    </rPh>
    <phoneticPr fontId="3"/>
  </si>
  <si>
    <t>八頭郡智頭町智頭21-3</t>
    <rPh sb="0" eb="3">
      <t>ヤズグン</t>
    </rPh>
    <rPh sb="3" eb="6">
      <t>チズチョウ</t>
    </rPh>
    <rPh sb="6" eb="8">
      <t>チズ</t>
    </rPh>
    <phoneticPr fontId="3"/>
  </si>
  <si>
    <t>鳥取県立八頭高等学校</t>
    <rPh sb="0" eb="3">
      <t>トットリケン</t>
    </rPh>
    <rPh sb="3" eb="4">
      <t>リツ</t>
    </rPh>
    <rPh sb="4" eb="6">
      <t>ヤズ</t>
    </rPh>
    <rPh sb="6" eb="8">
      <t>コウトウ</t>
    </rPh>
    <rPh sb="8" eb="10">
      <t>ガッコウ</t>
    </rPh>
    <phoneticPr fontId="3"/>
  </si>
  <si>
    <t>八頭郡八頭町久能寺725</t>
    <rPh sb="0" eb="3">
      <t>ヤズグン</t>
    </rPh>
    <rPh sb="3" eb="5">
      <t>ヤズ</t>
    </rPh>
    <rPh sb="5" eb="6">
      <t>マチ</t>
    </rPh>
    <rPh sb="6" eb="8">
      <t>クノウ</t>
    </rPh>
    <rPh sb="8" eb="9">
      <t>ジ</t>
    </rPh>
    <phoneticPr fontId="3"/>
  </si>
  <si>
    <t>郡家郵便局</t>
    <rPh sb="0" eb="2">
      <t>コオゲ</t>
    </rPh>
    <rPh sb="2" eb="5">
      <t>ユウビンキョク</t>
    </rPh>
    <phoneticPr fontId="1"/>
  </si>
  <si>
    <t>八頭郡八頭町郡家592-18</t>
    <rPh sb="0" eb="3">
      <t>ヤズグン</t>
    </rPh>
    <rPh sb="3" eb="6">
      <t>ヤズチョウ</t>
    </rPh>
    <rPh sb="6" eb="8">
      <t>コオゲ</t>
    </rPh>
    <phoneticPr fontId="1"/>
  </si>
  <si>
    <t>板井原駐車場</t>
    <rPh sb="0" eb="2">
      <t>イタイ</t>
    </rPh>
    <rPh sb="2" eb="3">
      <t>ゲン</t>
    </rPh>
    <rPh sb="3" eb="6">
      <t>チュウシャジョウ</t>
    </rPh>
    <phoneticPr fontId="3"/>
  </si>
  <si>
    <t>八頭郡智頭町大字市瀬</t>
    <rPh sb="0" eb="3">
      <t>ヤズグン</t>
    </rPh>
    <rPh sb="3" eb="6">
      <t>チズチョウ</t>
    </rPh>
    <rPh sb="6" eb="8">
      <t>オオアザ</t>
    </rPh>
    <rPh sb="8" eb="10">
      <t>イチセ</t>
    </rPh>
    <phoneticPr fontId="3"/>
  </si>
  <si>
    <t>鳥取県立厚生病院</t>
    <rPh sb="0" eb="4">
      <t>トットリケンリツ</t>
    </rPh>
    <rPh sb="4" eb="6">
      <t>コウセイ</t>
    </rPh>
    <rPh sb="6" eb="8">
      <t>ビョウイン</t>
    </rPh>
    <phoneticPr fontId="3"/>
  </si>
  <si>
    <t>倉吉市東昭和町150</t>
    <rPh sb="0" eb="3">
      <t>クラヨシシ</t>
    </rPh>
    <rPh sb="3" eb="4">
      <t>ヒガシ</t>
    </rPh>
    <rPh sb="4" eb="6">
      <t>ショウワ</t>
    </rPh>
    <rPh sb="6" eb="7">
      <t>マチ</t>
    </rPh>
    <phoneticPr fontId="3"/>
  </si>
  <si>
    <t>谷口病院</t>
    <rPh sb="0" eb="2">
      <t>タニグチ</t>
    </rPh>
    <rPh sb="2" eb="4">
      <t>ビョウイン</t>
    </rPh>
    <phoneticPr fontId="3"/>
  </si>
  <si>
    <t>倉吉市上井町1丁目13</t>
    <rPh sb="0" eb="3">
      <t>クラヨシシ</t>
    </rPh>
    <rPh sb="3" eb="4">
      <t>ア</t>
    </rPh>
    <rPh sb="4" eb="5">
      <t>イ</t>
    </rPh>
    <rPh sb="5" eb="6">
      <t>チョウ</t>
    </rPh>
    <rPh sb="7" eb="9">
      <t>チョウメ</t>
    </rPh>
    <phoneticPr fontId="3"/>
  </si>
  <si>
    <t>西本医院</t>
    <phoneticPr fontId="3"/>
  </si>
  <si>
    <t>倉吉市下田中町880</t>
    <phoneticPr fontId="3"/>
  </si>
  <si>
    <t>医療法人社団　房修会　久米の郷さくら診療所</t>
    <phoneticPr fontId="3"/>
  </si>
  <si>
    <t>倉吉市福光225</t>
    <phoneticPr fontId="3"/>
  </si>
  <si>
    <t>医療法人　木本歯科医院</t>
    <rPh sb="0" eb="2">
      <t>イリョウ</t>
    </rPh>
    <rPh sb="2" eb="4">
      <t>ホウジン</t>
    </rPh>
    <rPh sb="5" eb="7">
      <t>キモト</t>
    </rPh>
    <rPh sb="7" eb="9">
      <t>シカ</t>
    </rPh>
    <rPh sb="9" eb="11">
      <t>イイン</t>
    </rPh>
    <phoneticPr fontId="3"/>
  </si>
  <si>
    <t>倉吉市昭和町1-174</t>
    <rPh sb="0" eb="3">
      <t>クラヨシシ</t>
    </rPh>
    <rPh sb="3" eb="5">
      <t>ショウワ</t>
    </rPh>
    <rPh sb="5" eb="6">
      <t>マチ</t>
    </rPh>
    <phoneticPr fontId="3"/>
  </si>
  <si>
    <t>たけ歯科医院</t>
    <rPh sb="2" eb="4">
      <t>シカ</t>
    </rPh>
    <rPh sb="4" eb="6">
      <t>イイン</t>
    </rPh>
    <phoneticPr fontId="3"/>
  </si>
  <si>
    <t>倉吉市駄経寺町2-40-2</t>
    <rPh sb="0" eb="3">
      <t>クラヨシシ</t>
    </rPh>
    <rPh sb="3" eb="7">
      <t>ダキョウジチョウ</t>
    </rPh>
    <phoneticPr fontId="3"/>
  </si>
  <si>
    <t>医療法人　岡本小児科医院</t>
    <rPh sb="0" eb="2">
      <t>イリョウ</t>
    </rPh>
    <rPh sb="2" eb="4">
      <t>ホウジン</t>
    </rPh>
    <rPh sb="5" eb="7">
      <t>オカモト</t>
    </rPh>
    <rPh sb="7" eb="10">
      <t>ショウニカ</t>
    </rPh>
    <rPh sb="10" eb="12">
      <t>イイン</t>
    </rPh>
    <phoneticPr fontId="8"/>
  </si>
  <si>
    <t>倉吉市昭和町1-61</t>
    <rPh sb="0" eb="3">
      <t>クラヨシシ</t>
    </rPh>
    <rPh sb="3" eb="5">
      <t>ショウワ</t>
    </rPh>
    <rPh sb="5" eb="6">
      <t>マチ</t>
    </rPh>
    <phoneticPr fontId="8"/>
  </si>
  <si>
    <t>鳥取県立中部療育園</t>
    <rPh sb="0" eb="4">
      <t>トットリケンリツ</t>
    </rPh>
    <rPh sb="4" eb="6">
      <t>チュウブ</t>
    </rPh>
    <rPh sb="6" eb="8">
      <t>リョウイク</t>
    </rPh>
    <rPh sb="8" eb="9">
      <t>エン</t>
    </rPh>
    <phoneticPr fontId="3"/>
  </si>
  <si>
    <t>倉吉市南昭和町15</t>
    <rPh sb="0" eb="3">
      <t>クラヨシシ</t>
    </rPh>
    <rPh sb="3" eb="4">
      <t>ミナミ</t>
    </rPh>
    <rPh sb="4" eb="6">
      <t>ショウワ</t>
    </rPh>
    <rPh sb="6" eb="7">
      <t>マチ</t>
    </rPh>
    <phoneticPr fontId="3"/>
  </si>
  <si>
    <t>JA鳥取中央福祉センター　ひだまり</t>
    <rPh sb="2" eb="4">
      <t>トットリ</t>
    </rPh>
    <rPh sb="4" eb="6">
      <t>チュウオウ</t>
    </rPh>
    <rPh sb="6" eb="8">
      <t>フクシ</t>
    </rPh>
    <phoneticPr fontId="3"/>
  </si>
  <si>
    <t>倉吉市上福田522-3</t>
    <rPh sb="0" eb="3">
      <t>クラヨシシ</t>
    </rPh>
    <rPh sb="3" eb="4">
      <t>カミ</t>
    </rPh>
    <rPh sb="4" eb="6">
      <t>フクタ</t>
    </rPh>
    <phoneticPr fontId="3"/>
  </si>
  <si>
    <t>倉吉複合施設　つばき</t>
    <rPh sb="0" eb="2">
      <t>クラヨシ</t>
    </rPh>
    <rPh sb="2" eb="4">
      <t>フクゴウ</t>
    </rPh>
    <rPh sb="4" eb="6">
      <t>シセツ</t>
    </rPh>
    <phoneticPr fontId="3"/>
  </si>
  <si>
    <t>倉吉市余戸谷町3051-1</t>
    <rPh sb="0" eb="3">
      <t>クラヨシシ</t>
    </rPh>
    <rPh sb="3" eb="4">
      <t>アマ</t>
    </rPh>
    <rPh sb="4" eb="5">
      <t>ト</t>
    </rPh>
    <rPh sb="5" eb="6">
      <t>タニ</t>
    </rPh>
    <rPh sb="6" eb="7">
      <t>マチ</t>
    </rPh>
    <phoneticPr fontId="3"/>
  </si>
  <si>
    <t>保育所　ババール園</t>
    <rPh sb="0" eb="3">
      <t>ホイクショ</t>
    </rPh>
    <rPh sb="8" eb="9">
      <t>エン</t>
    </rPh>
    <phoneticPr fontId="3"/>
  </si>
  <si>
    <t>倉吉市山根425-3</t>
    <rPh sb="0" eb="3">
      <t>クラヨシシ</t>
    </rPh>
    <rPh sb="3" eb="5">
      <t>ヤマネ</t>
    </rPh>
    <phoneticPr fontId="3"/>
  </si>
  <si>
    <t>養護老人ホーム　シルバー倉吉</t>
    <rPh sb="0" eb="2">
      <t>ヨウゴ</t>
    </rPh>
    <rPh sb="2" eb="4">
      <t>ロウジン</t>
    </rPh>
    <rPh sb="12" eb="14">
      <t>クラヨシ</t>
    </rPh>
    <phoneticPr fontId="7"/>
  </si>
  <si>
    <t>倉吉市福庭町2丁目145</t>
    <rPh sb="0" eb="3">
      <t>クラヨシシ</t>
    </rPh>
    <rPh sb="3" eb="6">
      <t>フクバチョウ</t>
    </rPh>
    <rPh sb="7" eb="9">
      <t>チョウメ</t>
    </rPh>
    <phoneticPr fontId="7"/>
  </si>
  <si>
    <t>障害者福祉サービス事業所　はーとぴあ創造</t>
    <rPh sb="0" eb="3">
      <t>ショウガイシャ</t>
    </rPh>
    <rPh sb="3" eb="5">
      <t>フクシ</t>
    </rPh>
    <rPh sb="9" eb="12">
      <t>ジギョウショ</t>
    </rPh>
    <rPh sb="18" eb="20">
      <t>ソウゾウ</t>
    </rPh>
    <phoneticPr fontId="3"/>
  </si>
  <si>
    <t>倉吉市八屋301-1</t>
    <rPh sb="0" eb="3">
      <t>クラヨシシ</t>
    </rPh>
    <rPh sb="3" eb="4">
      <t>ヤツ</t>
    </rPh>
    <rPh sb="4" eb="5">
      <t>ヤ</t>
    </rPh>
    <phoneticPr fontId="3"/>
  </si>
  <si>
    <t>鳥取県立倉吉未来中心（第１駐車場）</t>
    <rPh sb="0" eb="4">
      <t>トットリケンリツ</t>
    </rPh>
    <rPh sb="4" eb="6">
      <t>クラヨシ</t>
    </rPh>
    <rPh sb="6" eb="8">
      <t>ミライ</t>
    </rPh>
    <rPh sb="8" eb="10">
      <t>チュウシン</t>
    </rPh>
    <rPh sb="11" eb="12">
      <t>ダイ</t>
    </rPh>
    <rPh sb="13" eb="15">
      <t>チュウシャ</t>
    </rPh>
    <rPh sb="15" eb="16">
      <t>ジョウ</t>
    </rPh>
    <phoneticPr fontId="3"/>
  </si>
  <si>
    <t>倉吉市駄経寺町212-5</t>
    <rPh sb="0" eb="3">
      <t>クラヨシシ</t>
    </rPh>
    <rPh sb="3" eb="4">
      <t>ダ</t>
    </rPh>
    <rPh sb="4" eb="5">
      <t>キョウ</t>
    </rPh>
    <rPh sb="5" eb="6">
      <t>テラ</t>
    </rPh>
    <rPh sb="6" eb="7">
      <t>チョウ</t>
    </rPh>
    <phoneticPr fontId="3"/>
  </si>
  <si>
    <t>鳥取県立倉吉未来中心（第２駐車場）</t>
    <rPh sb="0" eb="4">
      <t>トットリケンリツ</t>
    </rPh>
    <rPh sb="4" eb="6">
      <t>クラヨシ</t>
    </rPh>
    <rPh sb="6" eb="8">
      <t>ミライ</t>
    </rPh>
    <rPh sb="8" eb="10">
      <t>チュウシン</t>
    </rPh>
    <rPh sb="11" eb="12">
      <t>ダイ</t>
    </rPh>
    <rPh sb="13" eb="15">
      <t>チュウシャ</t>
    </rPh>
    <rPh sb="15" eb="16">
      <t>ジョウ</t>
    </rPh>
    <phoneticPr fontId="3"/>
  </si>
  <si>
    <t>倉吉博物館</t>
    <rPh sb="0" eb="2">
      <t>クラヨシ</t>
    </rPh>
    <rPh sb="2" eb="5">
      <t>ハクブツカン</t>
    </rPh>
    <phoneticPr fontId="3"/>
  </si>
  <si>
    <t>倉吉市仲ノ町3445-8</t>
    <phoneticPr fontId="3"/>
  </si>
  <si>
    <t>倉吉市さわやか人権文化センター</t>
    <rPh sb="0" eb="3">
      <t>クラヨシシ</t>
    </rPh>
    <rPh sb="7" eb="9">
      <t>ジンケン</t>
    </rPh>
    <rPh sb="9" eb="11">
      <t>ブンカ</t>
    </rPh>
    <phoneticPr fontId="3"/>
  </si>
  <si>
    <t>倉吉市上米積1074-1</t>
    <rPh sb="0" eb="3">
      <t>クラヨシシ</t>
    </rPh>
    <rPh sb="3" eb="4">
      <t>カミ</t>
    </rPh>
    <rPh sb="4" eb="5">
      <t>コメ</t>
    </rPh>
    <rPh sb="5" eb="6">
      <t>ツ</t>
    </rPh>
    <phoneticPr fontId="3"/>
  </si>
  <si>
    <t>倉吉市立図書館（第３駐車場）</t>
    <rPh sb="0" eb="4">
      <t>クラヨシシリツ</t>
    </rPh>
    <rPh sb="4" eb="7">
      <t>トショカン</t>
    </rPh>
    <rPh sb="8" eb="9">
      <t>ダイ</t>
    </rPh>
    <rPh sb="10" eb="12">
      <t>チュウシャ</t>
    </rPh>
    <rPh sb="12" eb="13">
      <t>ジョウ</t>
    </rPh>
    <phoneticPr fontId="3"/>
  </si>
  <si>
    <t>倉吉市駄経寺町187-1</t>
    <rPh sb="0" eb="3">
      <t>クラヨシシ</t>
    </rPh>
    <rPh sb="3" eb="4">
      <t>ダ</t>
    </rPh>
    <rPh sb="4" eb="5">
      <t>キョウ</t>
    </rPh>
    <rPh sb="5" eb="6">
      <t>テラ</t>
    </rPh>
    <rPh sb="6" eb="7">
      <t>マチ</t>
    </rPh>
    <phoneticPr fontId="3"/>
  </si>
  <si>
    <t>倉吉市立図書館（第４駐車場）</t>
    <rPh sb="0" eb="4">
      <t>クラヨシシリツ</t>
    </rPh>
    <rPh sb="4" eb="7">
      <t>トショカン</t>
    </rPh>
    <rPh sb="8" eb="9">
      <t>ダイ</t>
    </rPh>
    <rPh sb="10" eb="12">
      <t>チュウシャ</t>
    </rPh>
    <rPh sb="12" eb="13">
      <t>ジョウ</t>
    </rPh>
    <phoneticPr fontId="3"/>
  </si>
  <si>
    <t>倉吉市駄経寺町187-1</t>
    <rPh sb="0" eb="3">
      <t>クラヨシシ</t>
    </rPh>
    <rPh sb="3" eb="7">
      <t>ダキョウジチョウ</t>
    </rPh>
    <phoneticPr fontId="3"/>
  </si>
  <si>
    <t>倉吉市社公民館</t>
    <rPh sb="0" eb="3">
      <t>クラヨシシ</t>
    </rPh>
    <rPh sb="3" eb="4">
      <t>ヤシロ</t>
    </rPh>
    <rPh sb="4" eb="7">
      <t>コウミンカン</t>
    </rPh>
    <phoneticPr fontId="3"/>
  </si>
  <si>
    <t>倉吉市国分寺74-1</t>
    <rPh sb="0" eb="3">
      <t>クラヨシシ</t>
    </rPh>
    <rPh sb="3" eb="6">
      <t>コクブンジ</t>
    </rPh>
    <phoneticPr fontId="3"/>
  </si>
  <si>
    <t>倉吉市上井公民館</t>
    <rPh sb="0" eb="3">
      <t>クラヨシシ</t>
    </rPh>
    <rPh sb="3" eb="4">
      <t>ア</t>
    </rPh>
    <rPh sb="4" eb="5">
      <t>イ</t>
    </rPh>
    <rPh sb="5" eb="8">
      <t>コウミンカン</t>
    </rPh>
    <phoneticPr fontId="3"/>
  </si>
  <si>
    <t>倉吉市大平町319番地1</t>
    <rPh sb="0" eb="3">
      <t>クラヨシシ</t>
    </rPh>
    <rPh sb="3" eb="5">
      <t>オオヒラ</t>
    </rPh>
    <rPh sb="5" eb="6">
      <t>チョウ</t>
    </rPh>
    <rPh sb="9" eb="11">
      <t>バンチ</t>
    </rPh>
    <phoneticPr fontId="3"/>
  </si>
  <si>
    <t>倉吉市西郷公民館</t>
    <rPh sb="0" eb="3">
      <t>クラヨシシ</t>
    </rPh>
    <rPh sb="3" eb="5">
      <t>サイゴウ</t>
    </rPh>
    <rPh sb="5" eb="8">
      <t>コウミンカン</t>
    </rPh>
    <phoneticPr fontId="3"/>
  </si>
  <si>
    <t>倉吉市下余戸118番地1</t>
    <rPh sb="0" eb="3">
      <t>クラヨシシ</t>
    </rPh>
    <rPh sb="3" eb="4">
      <t>シモ</t>
    </rPh>
    <rPh sb="4" eb="5">
      <t>ヨ</t>
    </rPh>
    <rPh sb="5" eb="6">
      <t>ト</t>
    </rPh>
    <rPh sb="9" eb="11">
      <t>バンチ</t>
    </rPh>
    <phoneticPr fontId="3"/>
  </si>
  <si>
    <t>倉吉市上灘公民館</t>
    <rPh sb="0" eb="3">
      <t>クラヨシシ</t>
    </rPh>
    <rPh sb="3" eb="4">
      <t>ウワ</t>
    </rPh>
    <rPh sb="4" eb="5">
      <t>ナダ</t>
    </rPh>
    <rPh sb="5" eb="8">
      <t>コウミンカン</t>
    </rPh>
    <phoneticPr fontId="3"/>
  </si>
  <si>
    <t>倉吉市上灘町9番地</t>
    <rPh sb="0" eb="3">
      <t>クラヨシシ</t>
    </rPh>
    <rPh sb="3" eb="4">
      <t>ウワ</t>
    </rPh>
    <rPh sb="4" eb="5">
      <t>ナダ</t>
    </rPh>
    <rPh sb="5" eb="6">
      <t>チョウ</t>
    </rPh>
    <rPh sb="7" eb="9">
      <t>バンチ</t>
    </rPh>
    <phoneticPr fontId="3"/>
  </si>
  <si>
    <t>倉吉市灘手公民館</t>
    <rPh sb="0" eb="3">
      <t>クラヨシシ</t>
    </rPh>
    <rPh sb="3" eb="4">
      <t>ナダ</t>
    </rPh>
    <rPh sb="4" eb="5">
      <t>テ</t>
    </rPh>
    <rPh sb="5" eb="8">
      <t>コウミンカン</t>
    </rPh>
    <phoneticPr fontId="3"/>
  </si>
  <si>
    <t>倉吉市尾原500番地</t>
    <rPh sb="0" eb="3">
      <t>クラヨシシ</t>
    </rPh>
    <rPh sb="3" eb="5">
      <t>オハラ</t>
    </rPh>
    <rPh sb="8" eb="10">
      <t>バンチ</t>
    </rPh>
    <phoneticPr fontId="3"/>
  </si>
  <si>
    <t>倉吉市北谷公民館</t>
    <rPh sb="0" eb="3">
      <t>クラヨシシ</t>
    </rPh>
    <rPh sb="3" eb="5">
      <t>キタダニ</t>
    </rPh>
    <rPh sb="5" eb="8">
      <t>コウミンカン</t>
    </rPh>
    <phoneticPr fontId="3"/>
  </si>
  <si>
    <t>倉吉市福本226番地1</t>
    <rPh sb="0" eb="3">
      <t>クラヨシシ</t>
    </rPh>
    <rPh sb="3" eb="5">
      <t>フクモト</t>
    </rPh>
    <rPh sb="8" eb="10">
      <t>バンチ</t>
    </rPh>
    <phoneticPr fontId="3"/>
  </si>
  <si>
    <t>倉吉市高城公民館</t>
    <rPh sb="0" eb="3">
      <t>クラヨシシ</t>
    </rPh>
    <rPh sb="3" eb="5">
      <t>タカシロ</t>
    </rPh>
    <rPh sb="5" eb="8">
      <t>コウミンカン</t>
    </rPh>
    <phoneticPr fontId="3"/>
  </si>
  <si>
    <t>倉吉市上福田480番地</t>
    <rPh sb="0" eb="3">
      <t>クラヨシシ</t>
    </rPh>
    <rPh sb="3" eb="4">
      <t>カミ</t>
    </rPh>
    <rPh sb="4" eb="6">
      <t>フクタ</t>
    </rPh>
    <rPh sb="9" eb="11">
      <t>バンチ</t>
    </rPh>
    <phoneticPr fontId="3"/>
  </si>
  <si>
    <t>倉吉市小鴨公民館</t>
    <rPh sb="0" eb="3">
      <t>クラヨシシ</t>
    </rPh>
    <rPh sb="3" eb="4">
      <t>オ</t>
    </rPh>
    <rPh sb="4" eb="5">
      <t>ガモ</t>
    </rPh>
    <rPh sb="5" eb="8">
      <t>コウミンカン</t>
    </rPh>
    <phoneticPr fontId="3"/>
  </si>
  <si>
    <t>倉吉市中河原772番地6</t>
    <rPh sb="0" eb="3">
      <t>クラヨシシ</t>
    </rPh>
    <rPh sb="3" eb="4">
      <t>ナカ</t>
    </rPh>
    <rPh sb="4" eb="6">
      <t>カワラ</t>
    </rPh>
    <rPh sb="9" eb="11">
      <t>バンチ</t>
    </rPh>
    <phoneticPr fontId="3"/>
  </si>
  <si>
    <t>倉吉市上小鴨公民館</t>
    <rPh sb="0" eb="3">
      <t>クラヨシシ</t>
    </rPh>
    <rPh sb="3" eb="4">
      <t>カミ</t>
    </rPh>
    <rPh sb="4" eb="5">
      <t>オ</t>
    </rPh>
    <rPh sb="5" eb="6">
      <t>ガモ</t>
    </rPh>
    <rPh sb="6" eb="9">
      <t>コウミンカン</t>
    </rPh>
    <phoneticPr fontId="3"/>
  </si>
  <si>
    <t>倉吉市上古川216番地3</t>
    <rPh sb="0" eb="3">
      <t>クラヨシシ</t>
    </rPh>
    <rPh sb="3" eb="4">
      <t>カミ</t>
    </rPh>
    <rPh sb="4" eb="6">
      <t>フルカワ</t>
    </rPh>
    <rPh sb="9" eb="11">
      <t>バンチ</t>
    </rPh>
    <phoneticPr fontId="3"/>
  </si>
  <si>
    <t>伯耆しあわせの郷</t>
    <rPh sb="0" eb="2">
      <t>ホウキ</t>
    </rPh>
    <rPh sb="7" eb="8">
      <t>ゴウ</t>
    </rPh>
    <phoneticPr fontId="3"/>
  </si>
  <si>
    <t>倉吉市小田458</t>
    <phoneticPr fontId="3"/>
  </si>
  <si>
    <t>鳥取県中部総合事務所</t>
    <rPh sb="0" eb="3">
      <t>トットリケン</t>
    </rPh>
    <rPh sb="3" eb="5">
      <t>チュウブ</t>
    </rPh>
    <rPh sb="5" eb="7">
      <t>ソウゴウ</t>
    </rPh>
    <rPh sb="7" eb="9">
      <t>ジム</t>
    </rPh>
    <rPh sb="9" eb="10">
      <t>ショ</t>
    </rPh>
    <phoneticPr fontId="3"/>
  </si>
  <si>
    <t>倉吉市東巌城町2</t>
    <rPh sb="0" eb="3">
      <t>クラヨシシ</t>
    </rPh>
    <rPh sb="3" eb="4">
      <t>ヒガシ</t>
    </rPh>
    <rPh sb="4" eb="5">
      <t>イワ</t>
    </rPh>
    <rPh sb="5" eb="6">
      <t>シロ</t>
    </rPh>
    <rPh sb="6" eb="7">
      <t>チョウ</t>
    </rPh>
    <phoneticPr fontId="3"/>
  </si>
  <si>
    <t>倉吉市役所本庁舎</t>
    <rPh sb="0" eb="5">
      <t>クラヨシシヤクショ</t>
    </rPh>
    <rPh sb="5" eb="7">
      <t>ホンチョウ</t>
    </rPh>
    <rPh sb="7" eb="8">
      <t>シャ</t>
    </rPh>
    <phoneticPr fontId="3"/>
  </si>
  <si>
    <t>倉吉市葵町722</t>
    <phoneticPr fontId="3"/>
  </si>
  <si>
    <t>倉吉市役所関金支所</t>
    <rPh sb="0" eb="5">
      <t>クラヨシシヤクショ</t>
    </rPh>
    <rPh sb="5" eb="7">
      <t>セキガネ</t>
    </rPh>
    <rPh sb="7" eb="9">
      <t>シショ</t>
    </rPh>
    <phoneticPr fontId="3"/>
  </si>
  <si>
    <t>倉吉市関金町大鳥居193-1</t>
    <phoneticPr fontId="3"/>
  </si>
  <si>
    <t>倉吉駅北口駐車場</t>
    <rPh sb="0" eb="2">
      <t>クラヨシ</t>
    </rPh>
    <rPh sb="2" eb="3">
      <t>エキ</t>
    </rPh>
    <rPh sb="3" eb="5">
      <t>キタグチ</t>
    </rPh>
    <rPh sb="5" eb="7">
      <t>チュウシャ</t>
    </rPh>
    <rPh sb="7" eb="8">
      <t>ジョウ</t>
    </rPh>
    <phoneticPr fontId="3"/>
  </si>
  <si>
    <t>倉吉市大平町374番地</t>
    <rPh sb="0" eb="3">
      <t>クラヨシシ</t>
    </rPh>
    <rPh sb="3" eb="5">
      <t>タイヘイ</t>
    </rPh>
    <rPh sb="5" eb="6">
      <t>チョウ</t>
    </rPh>
    <rPh sb="9" eb="11">
      <t>バンチ</t>
    </rPh>
    <phoneticPr fontId="3"/>
  </si>
  <si>
    <t>倉吉地方合同庁舎管理庁　鳥取地方法務局</t>
    <rPh sb="0" eb="2">
      <t>クラヨシ</t>
    </rPh>
    <rPh sb="2" eb="4">
      <t>チホウ</t>
    </rPh>
    <rPh sb="4" eb="6">
      <t>ゴウドウ</t>
    </rPh>
    <rPh sb="6" eb="8">
      <t>チョウシャ</t>
    </rPh>
    <rPh sb="8" eb="11">
      <t>カンリチョウ</t>
    </rPh>
    <rPh sb="12" eb="14">
      <t>トットリ</t>
    </rPh>
    <rPh sb="14" eb="16">
      <t>チホウ</t>
    </rPh>
    <rPh sb="16" eb="19">
      <t>ホウムキョク</t>
    </rPh>
    <phoneticPr fontId="3"/>
  </si>
  <si>
    <t>倉吉市駄経寺町二丁目15番地</t>
    <rPh sb="0" eb="3">
      <t>クラヨシシ</t>
    </rPh>
    <rPh sb="3" eb="7">
      <t>ダキョウジチョウ</t>
    </rPh>
    <rPh sb="7" eb="10">
      <t>ニチョウメ</t>
    </rPh>
    <rPh sb="12" eb="14">
      <t>バンチ</t>
    </rPh>
    <phoneticPr fontId="3"/>
  </si>
  <si>
    <t>東宝ストア　河北PLAZA</t>
    <phoneticPr fontId="3"/>
  </si>
  <si>
    <t>倉吉市福庭町2-88</t>
    <phoneticPr fontId="3"/>
  </si>
  <si>
    <t>スーパーホームセンターいない　倉吉中央店</t>
    <rPh sb="15" eb="17">
      <t>クラヨシ</t>
    </rPh>
    <rPh sb="17" eb="19">
      <t>チュウオウ</t>
    </rPh>
    <rPh sb="19" eb="20">
      <t>テン</t>
    </rPh>
    <phoneticPr fontId="1"/>
  </si>
  <si>
    <t>倉吉市下田中町947-2</t>
    <rPh sb="0" eb="3">
      <t>クラヨシシ</t>
    </rPh>
    <rPh sb="3" eb="4">
      <t>シタ</t>
    </rPh>
    <rPh sb="4" eb="6">
      <t>タナカ</t>
    </rPh>
    <rPh sb="6" eb="7">
      <t>マチ</t>
    </rPh>
    <phoneticPr fontId="1"/>
  </si>
  <si>
    <t>シャディショップ　サンフラワー（有限会社　長生堂）</t>
    <phoneticPr fontId="3"/>
  </si>
  <si>
    <t>倉吉市昭和町262</t>
    <rPh sb="0" eb="3">
      <t>クラヨシシ</t>
    </rPh>
    <rPh sb="3" eb="5">
      <t>ショウワ</t>
    </rPh>
    <rPh sb="5" eb="6">
      <t>マチ</t>
    </rPh>
    <phoneticPr fontId="3"/>
  </si>
  <si>
    <t>株式会社　エディオンデオデオ　倉吉店</t>
    <phoneticPr fontId="3"/>
  </si>
  <si>
    <t>倉吉市下田中867</t>
    <phoneticPr fontId="3"/>
  </si>
  <si>
    <t>ＴＳＵＴＡＹＡ　倉吉店</t>
    <rPh sb="8" eb="10">
      <t>クラヨシ</t>
    </rPh>
    <rPh sb="10" eb="11">
      <t>テン</t>
    </rPh>
    <phoneticPr fontId="3"/>
  </si>
  <si>
    <t>倉吉市清谷2-47</t>
    <rPh sb="0" eb="3">
      <t>クラヨシシ</t>
    </rPh>
    <rPh sb="3" eb="4">
      <t>キヨ</t>
    </rPh>
    <rPh sb="4" eb="5">
      <t>タニ</t>
    </rPh>
    <phoneticPr fontId="3"/>
  </si>
  <si>
    <t>ＴＳＵＴＡＹＡ　倉吉中央店</t>
    <rPh sb="8" eb="10">
      <t>クラヨシ</t>
    </rPh>
    <rPh sb="10" eb="12">
      <t>チュウオウ</t>
    </rPh>
    <rPh sb="12" eb="13">
      <t>テン</t>
    </rPh>
    <phoneticPr fontId="3"/>
  </si>
  <si>
    <t>倉吉市宮川町2-45</t>
    <rPh sb="0" eb="3">
      <t>クラヨシシ</t>
    </rPh>
    <rPh sb="3" eb="5">
      <t>ミヤガワ</t>
    </rPh>
    <rPh sb="5" eb="6">
      <t>マチ</t>
    </rPh>
    <phoneticPr fontId="3"/>
  </si>
  <si>
    <t>鳥取日産自動車販売　株式会社　倉吉営業所</t>
    <rPh sb="0" eb="2">
      <t>トットリ</t>
    </rPh>
    <rPh sb="2" eb="4">
      <t>ニッサン</t>
    </rPh>
    <rPh sb="4" eb="7">
      <t>ジドウシャ</t>
    </rPh>
    <rPh sb="7" eb="9">
      <t>ハンバイ</t>
    </rPh>
    <rPh sb="10" eb="14">
      <t>カブシキガイシャ</t>
    </rPh>
    <rPh sb="15" eb="17">
      <t>クラヨシ</t>
    </rPh>
    <rPh sb="17" eb="20">
      <t>エイギョウショ</t>
    </rPh>
    <phoneticPr fontId="3"/>
  </si>
  <si>
    <t>倉吉市清谷1518</t>
    <rPh sb="0" eb="3">
      <t>クラヨシシ</t>
    </rPh>
    <rPh sb="3" eb="4">
      <t>セイ</t>
    </rPh>
    <rPh sb="4" eb="5">
      <t>ダニ</t>
    </rPh>
    <phoneticPr fontId="3"/>
  </si>
  <si>
    <t>ローソン倉吉広瀬店</t>
    <rPh sb="8" eb="9">
      <t>テン</t>
    </rPh>
    <phoneticPr fontId="3"/>
  </si>
  <si>
    <t>倉吉市広瀬町1733-1</t>
    <phoneticPr fontId="3"/>
  </si>
  <si>
    <t>ローソン倉吉中河原店</t>
    <rPh sb="9" eb="10">
      <t>テン</t>
    </rPh>
    <phoneticPr fontId="3"/>
  </si>
  <si>
    <t>倉吉市中河原字上林399-1</t>
    <phoneticPr fontId="3"/>
  </si>
  <si>
    <t>ローソン倉吉厚生病院口店</t>
    <rPh sb="11" eb="12">
      <t>テン</t>
    </rPh>
    <phoneticPr fontId="3"/>
  </si>
  <si>
    <t>倉吉市東巌城町173-1</t>
    <phoneticPr fontId="3"/>
  </si>
  <si>
    <t>ローソン倉吉産高前店</t>
    <rPh sb="9" eb="10">
      <t>テン</t>
    </rPh>
    <phoneticPr fontId="3"/>
  </si>
  <si>
    <t>倉吉市上井字新土手369-1</t>
    <phoneticPr fontId="3"/>
  </si>
  <si>
    <t>ローソン倉吉郵便局前店</t>
    <rPh sb="10" eb="11">
      <t>テン</t>
    </rPh>
    <phoneticPr fontId="3"/>
  </si>
  <si>
    <t>倉吉市昭和町2-263</t>
    <phoneticPr fontId="3"/>
  </si>
  <si>
    <t>ローソン倉吉秋喜店</t>
    <rPh sb="8" eb="9">
      <t>テン</t>
    </rPh>
    <phoneticPr fontId="3"/>
  </si>
  <si>
    <t>倉吉市秋喜字四反長312-1</t>
    <phoneticPr fontId="3"/>
  </si>
  <si>
    <t>ローソン倉吉下古川店</t>
    <rPh sb="9" eb="10">
      <t>テン</t>
    </rPh>
    <phoneticPr fontId="3"/>
  </si>
  <si>
    <t>倉吉市下古川字八反縄手205-1</t>
    <phoneticPr fontId="3"/>
  </si>
  <si>
    <t>ローソン関金温泉店</t>
    <rPh sb="4" eb="6">
      <t>セキガネ</t>
    </rPh>
    <rPh sb="6" eb="8">
      <t>オンセン</t>
    </rPh>
    <rPh sb="8" eb="9">
      <t>テン</t>
    </rPh>
    <phoneticPr fontId="3"/>
  </si>
  <si>
    <t>倉吉市関金町関金宿字日笠236-8</t>
    <phoneticPr fontId="3"/>
  </si>
  <si>
    <t>ファミリーマート倉吉駅前通り店</t>
    <rPh sb="8" eb="10">
      <t>クラヨシ</t>
    </rPh>
    <rPh sb="10" eb="12">
      <t>エキマエ</t>
    </rPh>
    <rPh sb="12" eb="13">
      <t>ドオ</t>
    </rPh>
    <rPh sb="14" eb="15">
      <t>テン</t>
    </rPh>
    <phoneticPr fontId="3"/>
  </si>
  <si>
    <t>倉吉市山根620番1</t>
    <rPh sb="0" eb="3">
      <t>クラヨシシ</t>
    </rPh>
    <rPh sb="3" eb="5">
      <t>ヤマネ</t>
    </rPh>
    <rPh sb="8" eb="9">
      <t>バン</t>
    </rPh>
    <phoneticPr fontId="3"/>
  </si>
  <si>
    <t>ファミリーマート倉吉清谷店</t>
    <rPh sb="8" eb="10">
      <t>クラヨシ</t>
    </rPh>
    <rPh sb="10" eb="12">
      <t>キヨタニ</t>
    </rPh>
    <rPh sb="12" eb="13">
      <t>テン</t>
    </rPh>
    <phoneticPr fontId="3"/>
  </si>
  <si>
    <t>倉吉市清谷2丁目47番地</t>
    <rPh sb="0" eb="3">
      <t>クラヨシシ</t>
    </rPh>
    <rPh sb="3" eb="5">
      <t>キヨタニ</t>
    </rPh>
    <rPh sb="6" eb="8">
      <t>チョウメ</t>
    </rPh>
    <rPh sb="10" eb="12">
      <t>バンチ</t>
    </rPh>
    <phoneticPr fontId="3"/>
  </si>
  <si>
    <t>ファミリーマート倉吉宮川店</t>
    <rPh sb="8" eb="10">
      <t>クラヨシ</t>
    </rPh>
    <rPh sb="10" eb="12">
      <t>ミヤカワ</t>
    </rPh>
    <rPh sb="12" eb="13">
      <t>テン</t>
    </rPh>
    <phoneticPr fontId="3"/>
  </si>
  <si>
    <t>倉吉市宮川町二丁目45番地</t>
    <rPh sb="0" eb="3">
      <t>クラヨシシ</t>
    </rPh>
    <rPh sb="3" eb="6">
      <t>ミヤカワチョウ</t>
    </rPh>
    <rPh sb="6" eb="9">
      <t>ニチョウメ</t>
    </rPh>
    <rPh sb="11" eb="13">
      <t>バンチ</t>
    </rPh>
    <phoneticPr fontId="3"/>
  </si>
  <si>
    <t>ポプラ生田店　</t>
    <phoneticPr fontId="3"/>
  </si>
  <si>
    <t>倉吉市生田485</t>
  </si>
  <si>
    <t>ポプラ倉吉米田店　</t>
  </si>
  <si>
    <t>倉吉市米田町2-62-1</t>
  </si>
  <si>
    <t>ポプラ倉吉八屋店　</t>
  </si>
  <si>
    <t>倉吉市八屋223-1</t>
    <phoneticPr fontId="3"/>
  </si>
  <si>
    <t>小林薬局</t>
    <rPh sb="0" eb="2">
      <t>コバヤシ</t>
    </rPh>
    <rPh sb="2" eb="4">
      <t>ヤッキョク</t>
    </rPh>
    <phoneticPr fontId="1"/>
  </si>
  <si>
    <t>倉吉市明治町1032-6</t>
    <rPh sb="0" eb="3">
      <t>クラヨシシ</t>
    </rPh>
    <rPh sb="3" eb="6">
      <t>メイジチョウ</t>
    </rPh>
    <phoneticPr fontId="1"/>
  </si>
  <si>
    <t>倉吉シティホテル</t>
    <rPh sb="0" eb="2">
      <t>クラヨシ</t>
    </rPh>
    <phoneticPr fontId="3"/>
  </si>
  <si>
    <t>倉吉市山根543-1</t>
    <rPh sb="0" eb="3">
      <t>クラヨシシ</t>
    </rPh>
    <rPh sb="3" eb="5">
      <t>ヤマネ</t>
    </rPh>
    <phoneticPr fontId="3"/>
  </si>
  <si>
    <t>倉吉市せきがね簡易宿泊施設
関金温泉　湯楽里（ゆらり）</t>
    <rPh sb="0" eb="3">
      <t>クラヨシシ</t>
    </rPh>
    <rPh sb="7" eb="9">
      <t>カンイ</t>
    </rPh>
    <rPh sb="9" eb="11">
      <t>シュクハク</t>
    </rPh>
    <rPh sb="11" eb="13">
      <t>シセツ</t>
    </rPh>
    <rPh sb="14" eb="16">
      <t>セキガネ</t>
    </rPh>
    <rPh sb="16" eb="18">
      <t>オンセン</t>
    </rPh>
    <rPh sb="19" eb="21">
      <t>ユラ</t>
    </rPh>
    <rPh sb="21" eb="22">
      <t>サト</t>
    </rPh>
    <phoneticPr fontId="3"/>
  </si>
  <si>
    <t>倉吉市関金町関金宿1396-2</t>
    <rPh sb="0" eb="2">
      <t>クラヨシ</t>
    </rPh>
    <rPh sb="2" eb="3">
      <t>シ</t>
    </rPh>
    <rPh sb="3" eb="5">
      <t>セキガネ</t>
    </rPh>
    <rPh sb="5" eb="6">
      <t>マチ</t>
    </rPh>
    <rPh sb="6" eb="8">
      <t>セキガネ</t>
    </rPh>
    <rPh sb="8" eb="9">
      <t>シュク</t>
    </rPh>
    <phoneticPr fontId="3"/>
  </si>
  <si>
    <t>倉吉市せきがね湯命館</t>
    <rPh sb="0" eb="3">
      <t>クラヨシシ</t>
    </rPh>
    <rPh sb="7" eb="8">
      <t>ユ</t>
    </rPh>
    <rPh sb="8" eb="9">
      <t>イノチ</t>
    </rPh>
    <rPh sb="9" eb="10">
      <t>カン</t>
    </rPh>
    <phoneticPr fontId="3"/>
  </si>
  <si>
    <t>倉吉市関金町関金宿1139</t>
    <rPh sb="0" eb="3">
      <t>クラヨシシ</t>
    </rPh>
    <rPh sb="3" eb="5">
      <t>セキガネ</t>
    </rPh>
    <rPh sb="5" eb="6">
      <t>マチ</t>
    </rPh>
    <rPh sb="6" eb="8">
      <t>セキガネ</t>
    </rPh>
    <rPh sb="8" eb="9">
      <t>シュク</t>
    </rPh>
    <phoneticPr fontId="3"/>
  </si>
  <si>
    <t>株式会社ホテルセントパレス倉吉</t>
    <rPh sb="0" eb="4">
      <t>カブシキガイシャ</t>
    </rPh>
    <rPh sb="13" eb="15">
      <t>クラキチ</t>
    </rPh>
    <phoneticPr fontId="3"/>
  </si>
  <si>
    <t>倉吉市上井町一丁目9-2</t>
    <rPh sb="0" eb="3">
      <t>クラヨシシ</t>
    </rPh>
    <rPh sb="3" eb="6">
      <t>アゲイチョウ</t>
    </rPh>
    <rPh sb="6" eb="9">
      <t>イッチョウメ</t>
    </rPh>
    <phoneticPr fontId="3"/>
  </si>
  <si>
    <t>倉吉体育文化会館</t>
    <rPh sb="0" eb="2">
      <t>クラヨシ</t>
    </rPh>
    <rPh sb="2" eb="4">
      <t>タイイク</t>
    </rPh>
    <rPh sb="4" eb="6">
      <t>ブンカ</t>
    </rPh>
    <rPh sb="6" eb="8">
      <t>カイカン</t>
    </rPh>
    <phoneticPr fontId="3"/>
  </si>
  <si>
    <t>倉吉市山根529-2</t>
    <rPh sb="0" eb="2">
      <t>クラヨシ</t>
    </rPh>
    <rPh sb="2" eb="3">
      <t>シ</t>
    </rPh>
    <rPh sb="3" eb="5">
      <t>ヤマネ</t>
    </rPh>
    <phoneticPr fontId="3"/>
  </si>
  <si>
    <t>倉吉体育文化会館体育館前</t>
    <rPh sb="0" eb="2">
      <t>クラヨシ</t>
    </rPh>
    <rPh sb="2" eb="4">
      <t>タイイク</t>
    </rPh>
    <rPh sb="4" eb="6">
      <t>ブンカ</t>
    </rPh>
    <rPh sb="6" eb="8">
      <t>カイカン</t>
    </rPh>
    <rPh sb="8" eb="10">
      <t>タイイク</t>
    </rPh>
    <rPh sb="10" eb="11">
      <t>カン</t>
    </rPh>
    <rPh sb="11" eb="12">
      <t>マエ</t>
    </rPh>
    <phoneticPr fontId="3"/>
  </si>
  <si>
    <t>倉吉自転車競技場</t>
    <rPh sb="0" eb="2">
      <t>クラヨシ</t>
    </rPh>
    <rPh sb="2" eb="5">
      <t>ジテンシャ</t>
    </rPh>
    <rPh sb="5" eb="8">
      <t>キョウギジョウ</t>
    </rPh>
    <phoneticPr fontId="3"/>
  </si>
  <si>
    <t>倉吉市桜字後口山68-23</t>
    <rPh sb="0" eb="2">
      <t>クラヨシ</t>
    </rPh>
    <rPh sb="2" eb="3">
      <t>シ</t>
    </rPh>
    <rPh sb="3" eb="4">
      <t>サクラ</t>
    </rPh>
    <rPh sb="4" eb="5">
      <t>アザ</t>
    </rPh>
    <rPh sb="5" eb="6">
      <t>ウシ</t>
    </rPh>
    <rPh sb="6" eb="7">
      <t>グチ</t>
    </rPh>
    <rPh sb="7" eb="8">
      <t>ヤマ</t>
    </rPh>
    <phoneticPr fontId="3"/>
  </si>
  <si>
    <t>倉吉市関金総合運動公園</t>
    <phoneticPr fontId="3"/>
  </si>
  <si>
    <t>倉吉市関金町関金宿</t>
    <phoneticPr fontId="3"/>
  </si>
  <si>
    <t xml:space="preserve">倉吉スポーツセンター
</t>
    <rPh sb="0" eb="2">
      <t>クラヨシ</t>
    </rPh>
    <phoneticPr fontId="3"/>
  </si>
  <si>
    <t>倉吉市葵町591番地1</t>
    <rPh sb="8" eb="10">
      <t>バンチ</t>
    </rPh>
    <phoneticPr fontId="3"/>
  </si>
  <si>
    <t>倉吉市営武道館</t>
  </si>
  <si>
    <t>倉吉市葵町593番地</t>
    <rPh sb="8" eb="10">
      <t>バンチ</t>
    </rPh>
    <phoneticPr fontId="3"/>
  </si>
  <si>
    <t>倉吉市営関金屋根付多目的広場</t>
    <phoneticPr fontId="3"/>
  </si>
  <si>
    <t>倉吉市関金町関金宿1734-1</t>
  </si>
  <si>
    <t>倉吉警察署</t>
    <rPh sb="0" eb="2">
      <t>クラヨシ</t>
    </rPh>
    <rPh sb="2" eb="4">
      <t>ケイサツ</t>
    </rPh>
    <rPh sb="4" eb="5">
      <t>ショ</t>
    </rPh>
    <phoneticPr fontId="3"/>
  </si>
  <si>
    <t>倉吉市清谷町一丁目10番地</t>
    <rPh sb="0" eb="3">
      <t>クラヨシシ</t>
    </rPh>
    <rPh sb="3" eb="6">
      <t>セイダニチョウ</t>
    </rPh>
    <rPh sb="6" eb="9">
      <t>イッチョウメ</t>
    </rPh>
    <rPh sb="11" eb="13">
      <t>バンチ</t>
    </rPh>
    <phoneticPr fontId="3"/>
  </si>
  <si>
    <t>鳥取県立倉吉西高等学校</t>
    <rPh sb="0" eb="3">
      <t>トットリケン</t>
    </rPh>
    <rPh sb="3" eb="4">
      <t>リツ</t>
    </rPh>
    <rPh sb="4" eb="6">
      <t>クラヨシ</t>
    </rPh>
    <rPh sb="6" eb="7">
      <t>ニシ</t>
    </rPh>
    <rPh sb="7" eb="9">
      <t>コウトウ</t>
    </rPh>
    <rPh sb="9" eb="11">
      <t>ガッコウ</t>
    </rPh>
    <phoneticPr fontId="3"/>
  </si>
  <si>
    <t>倉吉市秋喜20</t>
    <rPh sb="0" eb="3">
      <t>クラヨシシ</t>
    </rPh>
    <rPh sb="3" eb="4">
      <t>アキ</t>
    </rPh>
    <rPh sb="4" eb="5">
      <t>キ</t>
    </rPh>
    <phoneticPr fontId="3"/>
  </si>
  <si>
    <t>鳥取県立倉吉農業高等学校</t>
    <rPh sb="0" eb="4">
      <t>トットリケンリツ</t>
    </rPh>
    <rPh sb="4" eb="6">
      <t>クラヨシ</t>
    </rPh>
    <rPh sb="6" eb="8">
      <t>ノウギョウ</t>
    </rPh>
    <rPh sb="8" eb="10">
      <t>コウトウ</t>
    </rPh>
    <rPh sb="10" eb="12">
      <t>ガッコウ</t>
    </rPh>
    <phoneticPr fontId="3"/>
  </si>
  <si>
    <t>倉吉市大谷166</t>
    <rPh sb="0" eb="2">
      <t>クラヨシ</t>
    </rPh>
    <rPh sb="2" eb="3">
      <t>シ</t>
    </rPh>
    <rPh sb="3" eb="5">
      <t>オオタニ</t>
    </rPh>
    <phoneticPr fontId="3"/>
  </si>
  <si>
    <t>学校</t>
    <phoneticPr fontId="3"/>
  </si>
  <si>
    <t>県有施設</t>
    <phoneticPr fontId="3"/>
  </si>
  <si>
    <t>鳥取県立倉吉総合産業高等学校</t>
    <phoneticPr fontId="3"/>
  </si>
  <si>
    <t>倉吉市小田204の5</t>
    <phoneticPr fontId="3"/>
  </si>
  <si>
    <t>鳥取県立倉吉養護学校</t>
    <rPh sb="0" eb="4">
      <t>トットリケンリツ</t>
    </rPh>
    <rPh sb="4" eb="6">
      <t>クラヨシ</t>
    </rPh>
    <rPh sb="6" eb="8">
      <t>ヨウゴ</t>
    </rPh>
    <rPh sb="8" eb="10">
      <t>ガッコウ</t>
    </rPh>
    <phoneticPr fontId="3"/>
  </si>
  <si>
    <t>倉吉市長坂新町1231</t>
    <rPh sb="0" eb="3">
      <t>クラヨシシ</t>
    </rPh>
    <rPh sb="3" eb="5">
      <t>ナガサカ</t>
    </rPh>
    <rPh sb="5" eb="7">
      <t>シンマチ</t>
    </rPh>
    <phoneticPr fontId="3"/>
  </si>
  <si>
    <t>鳥取県立皆成学園</t>
    <rPh sb="0" eb="4">
      <t>トットリケンリツ</t>
    </rPh>
    <rPh sb="4" eb="6">
      <t>カイセイ</t>
    </rPh>
    <rPh sb="6" eb="8">
      <t>ガクエン</t>
    </rPh>
    <phoneticPr fontId="3"/>
  </si>
  <si>
    <t>倉吉市みどり町3564-1</t>
    <rPh sb="0" eb="3">
      <t>クラヨシシ</t>
    </rPh>
    <rPh sb="6" eb="7">
      <t>マチ</t>
    </rPh>
    <phoneticPr fontId="3"/>
  </si>
  <si>
    <t>倉吉市立小鴨小学校</t>
    <rPh sb="0" eb="2">
      <t>クラヨシ</t>
    </rPh>
    <rPh sb="2" eb="4">
      <t>シリツ</t>
    </rPh>
    <rPh sb="4" eb="6">
      <t>オガモ</t>
    </rPh>
    <rPh sb="6" eb="9">
      <t>ショウガッコウ</t>
    </rPh>
    <phoneticPr fontId="3"/>
  </si>
  <si>
    <t>倉吉市中河原775-1</t>
    <rPh sb="0" eb="3">
      <t>クラヨシシ</t>
    </rPh>
    <rPh sb="3" eb="4">
      <t>ナカ</t>
    </rPh>
    <rPh sb="4" eb="6">
      <t>カワハラ</t>
    </rPh>
    <phoneticPr fontId="3"/>
  </si>
  <si>
    <t>学校</t>
    <phoneticPr fontId="3"/>
  </si>
  <si>
    <t>倉吉市立上北条小学校</t>
    <rPh sb="0" eb="2">
      <t>クラヨシ</t>
    </rPh>
    <rPh sb="2" eb="3">
      <t>シ</t>
    </rPh>
    <rPh sb="3" eb="4">
      <t>タ</t>
    </rPh>
    <rPh sb="4" eb="5">
      <t>ウエ</t>
    </rPh>
    <rPh sb="5" eb="7">
      <t>ホウジョウ</t>
    </rPh>
    <rPh sb="7" eb="8">
      <t>ショウ</t>
    </rPh>
    <rPh sb="8" eb="10">
      <t>ガッコウ</t>
    </rPh>
    <phoneticPr fontId="8"/>
  </si>
  <si>
    <t>倉吉市新田405番地１</t>
    <rPh sb="0" eb="2">
      <t>クラヨシ</t>
    </rPh>
    <rPh sb="2" eb="3">
      <t>シ</t>
    </rPh>
    <rPh sb="3" eb="5">
      <t>シンデン</t>
    </rPh>
    <rPh sb="8" eb="10">
      <t>バンチ</t>
    </rPh>
    <phoneticPr fontId="8"/>
  </si>
  <si>
    <t>倉吉市立上灘小学校</t>
    <rPh sb="0" eb="2">
      <t>クラヨシ</t>
    </rPh>
    <rPh sb="2" eb="3">
      <t>シ</t>
    </rPh>
    <rPh sb="3" eb="4">
      <t>タ</t>
    </rPh>
    <rPh sb="4" eb="5">
      <t>ウエ</t>
    </rPh>
    <rPh sb="5" eb="6">
      <t>ナダ</t>
    </rPh>
    <rPh sb="6" eb="9">
      <t>ショウガッコウ</t>
    </rPh>
    <phoneticPr fontId="8"/>
  </si>
  <si>
    <t>倉吉市上灘町136番地</t>
    <rPh sb="0" eb="2">
      <t>クラヨシ</t>
    </rPh>
    <rPh sb="2" eb="3">
      <t>シ</t>
    </rPh>
    <rPh sb="3" eb="4">
      <t>ウエ</t>
    </rPh>
    <rPh sb="4" eb="5">
      <t>ナダ</t>
    </rPh>
    <rPh sb="5" eb="6">
      <t>チョウ</t>
    </rPh>
    <rPh sb="9" eb="11">
      <t>バンチ</t>
    </rPh>
    <phoneticPr fontId="8"/>
  </si>
  <si>
    <t>学校</t>
    <phoneticPr fontId="3"/>
  </si>
  <si>
    <t>倉吉市立成徳小学校</t>
    <rPh sb="0" eb="2">
      <t>クラヨシ</t>
    </rPh>
    <rPh sb="2" eb="3">
      <t>シ</t>
    </rPh>
    <rPh sb="3" eb="4">
      <t>タ</t>
    </rPh>
    <rPh sb="4" eb="6">
      <t>セイトク</t>
    </rPh>
    <rPh sb="6" eb="9">
      <t>ショウガッコウ</t>
    </rPh>
    <phoneticPr fontId="8"/>
  </si>
  <si>
    <t>倉吉市仲ノ町733番地</t>
    <rPh sb="0" eb="2">
      <t>クラヨシ</t>
    </rPh>
    <rPh sb="2" eb="3">
      <t>シ</t>
    </rPh>
    <rPh sb="3" eb="4">
      <t>ナカ</t>
    </rPh>
    <rPh sb="5" eb="6">
      <t>チョウ</t>
    </rPh>
    <rPh sb="9" eb="11">
      <t>バンチ</t>
    </rPh>
    <phoneticPr fontId="8"/>
  </si>
  <si>
    <t>学校</t>
    <phoneticPr fontId="3"/>
  </si>
  <si>
    <t>倉吉市立灘手小学校</t>
    <rPh sb="0" eb="2">
      <t>クラヨシ</t>
    </rPh>
    <rPh sb="2" eb="3">
      <t>シ</t>
    </rPh>
    <rPh sb="3" eb="4">
      <t>タ</t>
    </rPh>
    <rPh sb="4" eb="5">
      <t>ナダ</t>
    </rPh>
    <rPh sb="5" eb="6">
      <t>テ</t>
    </rPh>
    <rPh sb="6" eb="9">
      <t>ショウガッコウ</t>
    </rPh>
    <phoneticPr fontId="8"/>
  </si>
  <si>
    <t>倉吉市尾原500番地</t>
    <rPh sb="0" eb="2">
      <t>クラヨシ</t>
    </rPh>
    <rPh sb="2" eb="3">
      <t>シ</t>
    </rPh>
    <rPh sb="3" eb="5">
      <t>オハラ</t>
    </rPh>
    <rPh sb="8" eb="10">
      <t>バンチ</t>
    </rPh>
    <phoneticPr fontId="8"/>
  </si>
  <si>
    <t>株式会社山陰合同銀行　倉吉支店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クラヨシ</t>
    </rPh>
    <rPh sb="13" eb="15">
      <t>シテン</t>
    </rPh>
    <phoneticPr fontId="3"/>
  </si>
  <si>
    <t>倉吉市昭和町1丁目59番地</t>
    <rPh sb="0" eb="3">
      <t>クラヨシシ</t>
    </rPh>
    <rPh sb="3" eb="6">
      <t>ショウワマチ</t>
    </rPh>
    <rPh sb="7" eb="9">
      <t>チョウメ</t>
    </rPh>
    <rPh sb="11" eb="13">
      <t>バンチ</t>
    </rPh>
    <phoneticPr fontId="3"/>
  </si>
  <si>
    <t>倉吉上井一郵便局</t>
    <rPh sb="0" eb="2">
      <t>クラヨシ</t>
    </rPh>
    <rPh sb="2" eb="4">
      <t>アゲイ</t>
    </rPh>
    <rPh sb="4" eb="5">
      <t>イチ</t>
    </rPh>
    <rPh sb="5" eb="8">
      <t>ユウビンキョク</t>
    </rPh>
    <phoneticPr fontId="3"/>
  </si>
  <si>
    <t>倉吉市上井町1-168</t>
    <rPh sb="0" eb="3">
      <t>クラヨシシ</t>
    </rPh>
    <rPh sb="3" eb="4">
      <t>ア</t>
    </rPh>
    <rPh sb="4" eb="5">
      <t>イ</t>
    </rPh>
    <rPh sb="5" eb="6">
      <t>マチ</t>
    </rPh>
    <phoneticPr fontId="3"/>
  </si>
  <si>
    <t>倉吉福庭郵便局</t>
    <rPh sb="0" eb="2">
      <t>クラヨシ</t>
    </rPh>
    <rPh sb="2" eb="3">
      <t>フク</t>
    </rPh>
    <rPh sb="3" eb="4">
      <t>ニワ</t>
    </rPh>
    <rPh sb="4" eb="7">
      <t>ユウビンキョク</t>
    </rPh>
    <phoneticPr fontId="1"/>
  </si>
  <si>
    <t>倉吉市福庭町1丁目46</t>
    <rPh sb="0" eb="3">
      <t>クラヨシシ</t>
    </rPh>
    <rPh sb="3" eb="4">
      <t>フク</t>
    </rPh>
    <rPh sb="4" eb="5">
      <t>ニワ</t>
    </rPh>
    <rPh sb="5" eb="6">
      <t>チョウ</t>
    </rPh>
    <rPh sb="7" eb="9">
      <t>チョウメ</t>
    </rPh>
    <phoneticPr fontId="1"/>
  </si>
  <si>
    <t>園芸試験場　生物工学研究室</t>
    <rPh sb="0" eb="2">
      <t>エンゲイ</t>
    </rPh>
    <rPh sb="2" eb="5">
      <t>シケンジョウ</t>
    </rPh>
    <rPh sb="6" eb="8">
      <t>セイブツ</t>
    </rPh>
    <rPh sb="8" eb="10">
      <t>コウガク</t>
    </rPh>
    <rPh sb="10" eb="13">
      <t>ケンキュウシツ</t>
    </rPh>
    <phoneticPr fontId="3"/>
  </si>
  <si>
    <t>倉吉市大谷茶屋883-85</t>
    <rPh sb="0" eb="3">
      <t>クラヨシシ</t>
    </rPh>
    <rPh sb="3" eb="5">
      <t>オオタニ</t>
    </rPh>
    <rPh sb="5" eb="7">
      <t>チャヤ</t>
    </rPh>
    <phoneticPr fontId="3"/>
  </si>
  <si>
    <t>鳥取県中部歯科医師会</t>
    <rPh sb="0" eb="3">
      <t>トットリケン</t>
    </rPh>
    <rPh sb="3" eb="5">
      <t>チュウブ</t>
    </rPh>
    <rPh sb="5" eb="7">
      <t>シカ</t>
    </rPh>
    <rPh sb="7" eb="9">
      <t>イシ</t>
    </rPh>
    <rPh sb="9" eb="10">
      <t>カイ</t>
    </rPh>
    <phoneticPr fontId="3"/>
  </si>
  <si>
    <t>倉吉市東巌城町68</t>
    <rPh sb="0" eb="3">
      <t>クラヨシシ</t>
    </rPh>
    <rPh sb="3" eb="4">
      <t>ヒガシ</t>
    </rPh>
    <rPh sb="4" eb="5">
      <t>イワ</t>
    </rPh>
    <rPh sb="5" eb="6">
      <t>シロ</t>
    </rPh>
    <rPh sb="6" eb="7">
      <t>チョウ</t>
    </rPh>
    <phoneticPr fontId="3"/>
  </si>
  <si>
    <t>医療法人社団　赤碕診療所</t>
    <phoneticPr fontId="3"/>
  </si>
  <si>
    <t>東伯郡琴浦町赤碕1920-74</t>
  </si>
  <si>
    <t>医療法人社団　もりもと（森本外科・脳神経外科医院）</t>
    <rPh sb="0" eb="2">
      <t>イリョウ</t>
    </rPh>
    <rPh sb="2" eb="4">
      <t>ホウジン</t>
    </rPh>
    <rPh sb="4" eb="6">
      <t>シャダン</t>
    </rPh>
    <rPh sb="12" eb="14">
      <t>モリモト</t>
    </rPh>
    <rPh sb="14" eb="16">
      <t>ゲカ</t>
    </rPh>
    <rPh sb="17" eb="20">
      <t>ノウシンケイ</t>
    </rPh>
    <rPh sb="20" eb="22">
      <t>ゲカ</t>
    </rPh>
    <rPh sb="22" eb="24">
      <t>イイン</t>
    </rPh>
    <phoneticPr fontId="3"/>
  </si>
  <si>
    <t>東伯郡琴浦町逢束1210</t>
    <rPh sb="0" eb="3">
      <t>トウハクグン</t>
    </rPh>
    <rPh sb="3" eb="4">
      <t>コト</t>
    </rPh>
    <rPh sb="4" eb="5">
      <t>ウラ</t>
    </rPh>
    <rPh sb="5" eb="6">
      <t>チョウ</t>
    </rPh>
    <rPh sb="6" eb="7">
      <t>ア</t>
    </rPh>
    <rPh sb="7" eb="8">
      <t>タバ</t>
    </rPh>
    <phoneticPr fontId="3"/>
  </si>
  <si>
    <t>音田歯科医院</t>
    <rPh sb="0" eb="1">
      <t>オト</t>
    </rPh>
    <rPh sb="1" eb="2">
      <t>タ</t>
    </rPh>
    <rPh sb="2" eb="4">
      <t>シカ</t>
    </rPh>
    <rPh sb="4" eb="6">
      <t>イイン</t>
    </rPh>
    <phoneticPr fontId="3"/>
  </si>
  <si>
    <t>東伯郡湯梨浜町旭77-2</t>
    <rPh sb="0" eb="3">
      <t>トウハクグン</t>
    </rPh>
    <rPh sb="3" eb="7">
      <t>ユリハマチョウ</t>
    </rPh>
    <rPh sb="7" eb="8">
      <t>アサヒ</t>
    </rPh>
    <phoneticPr fontId="3"/>
  </si>
  <si>
    <t>ひらた内科クリニック</t>
    <rPh sb="3" eb="5">
      <t>ナイカ</t>
    </rPh>
    <phoneticPr fontId="3"/>
  </si>
  <si>
    <t>東伯郡湯梨浜町田後222番地1</t>
    <rPh sb="0" eb="3">
      <t>トウハクグン</t>
    </rPh>
    <phoneticPr fontId="3"/>
  </si>
  <si>
    <t>鳥取県中部医師会立　三朝温泉病院</t>
    <phoneticPr fontId="3"/>
  </si>
  <si>
    <t>東伯郡三朝町山田６９０</t>
    <phoneticPr fontId="3"/>
  </si>
  <si>
    <t>三朝町立福祉センター</t>
    <rPh sb="0" eb="2">
      <t>ミササ</t>
    </rPh>
    <rPh sb="2" eb="3">
      <t>マチ</t>
    </rPh>
    <rPh sb="3" eb="4">
      <t>リツ</t>
    </rPh>
    <rPh sb="4" eb="6">
      <t>フクシ</t>
    </rPh>
    <phoneticPr fontId="3"/>
  </si>
  <si>
    <t>東伯郡三朝町大字横手50番地4</t>
    <rPh sb="0" eb="3">
      <t>トウハクグン</t>
    </rPh>
    <rPh sb="3" eb="5">
      <t>ミササ</t>
    </rPh>
    <rPh sb="5" eb="6">
      <t>マチ</t>
    </rPh>
    <rPh sb="6" eb="8">
      <t>オオアザ</t>
    </rPh>
    <rPh sb="8" eb="10">
      <t>ヨコテ</t>
    </rPh>
    <rPh sb="12" eb="14">
      <t>バンチ</t>
    </rPh>
    <phoneticPr fontId="3"/>
  </si>
  <si>
    <t>琴浦町保健センター</t>
    <rPh sb="0" eb="3">
      <t>コトウラチョウ</t>
    </rPh>
    <rPh sb="3" eb="5">
      <t>ホケン</t>
    </rPh>
    <phoneticPr fontId="3"/>
  </si>
  <si>
    <t>東伯郡琴浦町徳万591-2</t>
    <rPh sb="0" eb="3">
      <t>トウハクグン</t>
    </rPh>
    <rPh sb="3" eb="6">
      <t>コトウラチョウ</t>
    </rPh>
    <rPh sb="6" eb="7">
      <t>トク</t>
    </rPh>
    <rPh sb="7" eb="8">
      <t>マン</t>
    </rPh>
    <phoneticPr fontId="3"/>
  </si>
  <si>
    <t>北条健康福祉センター</t>
    <rPh sb="0" eb="2">
      <t>ホウジョウ</t>
    </rPh>
    <rPh sb="2" eb="4">
      <t>ケンコウ</t>
    </rPh>
    <rPh sb="4" eb="6">
      <t>フクシ</t>
    </rPh>
    <phoneticPr fontId="3"/>
  </si>
  <si>
    <t>東伯郡北栄町土下121-1</t>
    <rPh sb="0" eb="3">
      <t>トウハクグン</t>
    </rPh>
    <rPh sb="3" eb="4">
      <t>キタ</t>
    </rPh>
    <rPh sb="4" eb="6">
      <t>エイマチ</t>
    </rPh>
    <rPh sb="6" eb="7">
      <t>ツチ</t>
    </rPh>
    <rPh sb="7" eb="8">
      <t>シタ</t>
    </rPh>
    <phoneticPr fontId="3"/>
  </si>
  <si>
    <t>保健福祉センター　つわぶき荘</t>
    <rPh sb="0" eb="2">
      <t>ホケン</t>
    </rPh>
    <rPh sb="2" eb="4">
      <t>フクシ</t>
    </rPh>
    <rPh sb="13" eb="14">
      <t>ソウ</t>
    </rPh>
    <phoneticPr fontId="3"/>
  </si>
  <si>
    <t>東伯郡湯梨浜町大字泊1085番地1</t>
    <rPh sb="3" eb="7">
      <t>ユリハマチョウ</t>
    </rPh>
    <rPh sb="7" eb="9">
      <t>オオアザ</t>
    </rPh>
    <rPh sb="9" eb="10">
      <t>ト</t>
    </rPh>
    <rPh sb="14" eb="16">
      <t>バンチ</t>
    </rPh>
    <phoneticPr fontId="3"/>
  </si>
  <si>
    <t>介護老人保健施設　ル・サンテリオン北条</t>
    <rPh sb="0" eb="2">
      <t>カイゴ</t>
    </rPh>
    <rPh sb="2" eb="4">
      <t>ロウジン</t>
    </rPh>
    <rPh sb="4" eb="6">
      <t>ホケン</t>
    </rPh>
    <rPh sb="6" eb="8">
      <t>シセツ</t>
    </rPh>
    <rPh sb="17" eb="19">
      <t>ホウジョウ</t>
    </rPh>
    <phoneticPr fontId="3"/>
  </si>
  <si>
    <t>東伯郡東伯郡北栄町土下123-1</t>
    <rPh sb="0" eb="3">
      <t>トウハクグン</t>
    </rPh>
    <rPh sb="3" eb="6">
      <t>トウハクグン</t>
    </rPh>
    <rPh sb="6" eb="7">
      <t>キタ</t>
    </rPh>
    <rPh sb="7" eb="8">
      <t>サカ</t>
    </rPh>
    <rPh sb="8" eb="9">
      <t>チョウ</t>
    </rPh>
    <rPh sb="9" eb="10">
      <t>ツチ</t>
    </rPh>
    <rPh sb="10" eb="11">
      <t>シタ</t>
    </rPh>
    <phoneticPr fontId="3"/>
  </si>
  <si>
    <t>社会就労センター　げんき工房</t>
    <rPh sb="0" eb="2">
      <t>シャカイ</t>
    </rPh>
    <rPh sb="2" eb="4">
      <t>シュウロウ</t>
    </rPh>
    <rPh sb="12" eb="14">
      <t>コウボウ</t>
    </rPh>
    <phoneticPr fontId="3"/>
  </si>
  <si>
    <t>東伯郡北栄町北条島336-7</t>
    <rPh sb="0" eb="3">
      <t>トウハクグン</t>
    </rPh>
    <rPh sb="3" eb="5">
      <t>キタサカエ</t>
    </rPh>
    <rPh sb="5" eb="6">
      <t>マチ</t>
    </rPh>
    <rPh sb="6" eb="8">
      <t>ホウジョウ</t>
    </rPh>
    <rPh sb="8" eb="9">
      <t>シマ</t>
    </rPh>
    <phoneticPr fontId="3"/>
  </si>
  <si>
    <t>（再掲）社会就労センター　げんき工房</t>
    <rPh sb="1" eb="3">
      <t>サイケイ</t>
    </rPh>
    <rPh sb="4" eb="6">
      <t>シャカイ</t>
    </rPh>
    <rPh sb="6" eb="8">
      <t>シュウロウ</t>
    </rPh>
    <rPh sb="16" eb="18">
      <t>コウボウ</t>
    </rPh>
    <phoneticPr fontId="3"/>
  </si>
  <si>
    <t>介護老人保健施設　ル・サンテリオン東郷</t>
    <rPh sb="0" eb="2">
      <t>カイゴ</t>
    </rPh>
    <rPh sb="2" eb="4">
      <t>ロウジン</t>
    </rPh>
    <rPh sb="4" eb="6">
      <t>ホケン</t>
    </rPh>
    <rPh sb="6" eb="8">
      <t>シセツ</t>
    </rPh>
    <rPh sb="17" eb="19">
      <t>トウゴウ</t>
    </rPh>
    <phoneticPr fontId="3"/>
  </si>
  <si>
    <t>東伯郡湯梨浜町野花443-1</t>
    <rPh sb="0" eb="3">
      <t>トウハクグン</t>
    </rPh>
    <rPh sb="3" eb="7">
      <t>ユリハマチョウ</t>
    </rPh>
    <rPh sb="7" eb="8">
      <t>ノ</t>
    </rPh>
    <rPh sb="8" eb="9">
      <t>ハナ</t>
    </rPh>
    <phoneticPr fontId="3"/>
  </si>
  <si>
    <t>琴浦町社会福祉センター</t>
    <phoneticPr fontId="3"/>
  </si>
  <si>
    <t>東伯郡琴浦町浦安123-1</t>
    <phoneticPr fontId="3"/>
  </si>
  <si>
    <t>琴浦町老人福祉センター</t>
    <phoneticPr fontId="3"/>
  </si>
  <si>
    <t>東伯郡琴浦町赤碕1113-1</t>
    <phoneticPr fontId="3"/>
  </si>
  <si>
    <t>三朝町総合文化ホール</t>
    <rPh sb="0" eb="2">
      <t>ミササ</t>
    </rPh>
    <rPh sb="2" eb="3">
      <t>マチ</t>
    </rPh>
    <rPh sb="3" eb="5">
      <t>ソウゴウ</t>
    </rPh>
    <rPh sb="5" eb="7">
      <t>ブンカ</t>
    </rPh>
    <phoneticPr fontId="3"/>
  </si>
  <si>
    <t>東伯郡三朝町大字大瀬999番地2</t>
    <rPh sb="0" eb="3">
      <t>トウハクグン</t>
    </rPh>
    <rPh sb="3" eb="5">
      <t>ミササ</t>
    </rPh>
    <rPh sb="5" eb="6">
      <t>マチ</t>
    </rPh>
    <rPh sb="6" eb="8">
      <t>オオアザ</t>
    </rPh>
    <rPh sb="8" eb="10">
      <t>オオゼ</t>
    </rPh>
    <rPh sb="13" eb="15">
      <t>バンチ</t>
    </rPh>
    <phoneticPr fontId="3"/>
  </si>
  <si>
    <t>みささ図書館</t>
    <rPh sb="3" eb="6">
      <t>トショカン</t>
    </rPh>
    <phoneticPr fontId="3"/>
  </si>
  <si>
    <t>琴浦町カウベルホール</t>
    <rPh sb="0" eb="3">
      <t>コトウラチョウ</t>
    </rPh>
    <phoneticPr fontId="3"/>
  </si>
  <si>
    <t>東伯郡琴浦町大字釛474</t>
    <rPh sb="0" eb="3">
      <t>トウハクグン</t>
    </rPh>
    <rPh sb="3" eb="6">
      <t>コトウラチョウ</t>
    </rPh>
    <rPh sb="6" eb="8">
      <t>オオアザ</t>
    </rPh>
    <rPh sb="8" eb="9">
      <t>コガネ</t>
    </rPh>
    <phoneticPr fontId="3"/>
  </si>
  <si>
    <t>琴浦町生涯学習センター</t>
    <rPh sb="0" eb="3">
      <t>コトウラチョウ</t>
    </rPh>
    <rPh sb="3" eb="5">
      <t>ショウガイ</t>
    </rPh>
    <rPh sb="5" eb="7">
      <t>ガクシュウ</t>
    </rPh>
    <phoneticPr fontId="3"/>
  </si>
  <si>
    <t>東伯郡琴浦町徳万266-5</t>
    <rPh sb="0" eb="3">
      <t>トウハクグン</t>
    </rPh>
    <rPh sb="3" eb="6">
      <t>コトウラチョウ</t>
    </rPh>
    <rPh sb="6" eb="7">
      <t>トク</t>
    </rPh>
    <rPh sb="7" eb="8">
      <t>マン</t>
    </rPh>
    <phoneticPr fontId="3"/>
  </si>
  <si>
    <t>ふれあい交流会館「ウッド・ピアあかさき」</t>
    <rPh sb="4" eb="6">
      <t>コウリュウ</t>
    </rPh>
    <rPh sb="6" eb="8">
      <t>カイカン</t>
    </rPh>
    <phoneticPr fontId="3"/>
  </si>
  <si>
    <t>東伯郡琴浦町大字赤碕1180-112</t>
    <rPh sb="0" eb="3">
      <t>トウハクグン</t>
    </rPh>
    <rPh sb="3" eb="6">
      <t>コトウラチョウ</t>
    </rPh>
    <rPh sb="6" eb="8">
      <t>オオアザ</t>
    </rPh>
    <rPh sb="8" eb="10">
      <t>アカサキ</t>
    </rPh>
    <phoneticPr fontId="3"/>
  </si>
  <si>
    <t>東伯文化センター</t>
    <rPh sb="0" eb="2">
      <t>トウハク</t>
    </rPh>
    <rPh sb="2" eb="4">
      <t>ブンカ</t>
    </rPh>
    <phoneticPr fontId="3"/>
  </si>
  <si>
    <t>東伯郡琴浦町下伊勢355-5</t>
    <rPh sb="0" eb="2">
      <t>トウハク</t>
    </rPh>
    <rPh sb="2" eb="3">
      <t>グン</t>
    </rPh>
    <rPh sb="3" eb="6">
      <t>コトウラチョウ</t>
    </rPh>
    <rPh sb="6" eb="7">
      <t>シモ</t>
    </rPh>
    <rPh sb="7" eb="9">
      <t>イセ</t>
    </rPh>
    <phoneticPr fontId="3"/>
  </si>
  <si>
    <t>中央公民館　大栄分館</t>
    <rPh sb="0" eb="2">
      <t>チュウオウ</t>
    </rPh>
    <rPh sb="2" eb="5">
      <t>コウミンカン</t>
    </rPh>
    <rPh sb="6" eb="8">
      <t>ダイエイ</t>
    </rPh>
    <rPh sb="8" eb="10">
      <t>ブンカン</t>
    </rPh>
    <phoneticPr fontId="3"/>
  </si>
  <si>
    <t>東伯郡北栄町由良宿800</t>
    <rPh sb="0" eb="3">
      <t>トウハクグン</t>
    </rPh>
    <rPh sb="3" eb="4">
      <t>キタ</t>
    </rPh>
    <rPh sb="4" eb="5">
      <t>エイ</t>
    </rPh>
    <rPh sb="5" eb="6">
      <t>マチ</t>
    </rPh>
    <rPh sb="6" eb="8">
      <t>ユラ</t>
    </rPh>
    <rPh sb="8" eb="9">
      <t>ヤド</t>
    </rPh>
    <phoneticPr fontId="3"/>
  </si>
  <si>
    <t>北栄町図書館</t>
    <rPh sb="0" eb="1">
      <t>キタ</t>
    </rPh>
    <rPh sb="1" eb="3">
      <t>エイマチ</t>
    </rPh>
    <rPh sb="3" eb="6">
      <t>トショカン</t>
    </rPh>
    <phoneticPr fontId="3"/>
  </si>
  <si>
    <t>東伯郡北栄町由良宿803-1</t>
    <rPh sb="0" eb="3">
      <t>トウハクグン</t>
    </rPh>
    <rPh sb="3" eb="4">
      <t>キタ</t>
    </rPh>
    <rPh sb="4" eb="6">
      <t>エイマチ</t>
    </rPh>
    <rPh sb="6" eb="8">
      <t>ユラ</t>
    </rPh>
    <rPh sb="8" eb="9">
      <t>ヤド</t>
    </rPh>
    <phoneticPr fontId="3"/>
  </si>
  <si>
    <t>北栄町中央公民館</t>
    <rPh sb="0" eb="1">
      <t>キタ</t>
    </rPh>
    <rPh sb="1" eb="3">
      <t>エイマチ</t>
    </rPh>
    <rPh sb="3" eb="5">
      <t>チュウオウ</t>
    </rPh>
    <rPh sb="5" eb="8">
      <t>コウミンカン</t>
    </rPh>
    <phoneticPr fontId="3"/>
  </si>
  <si>
    <t>東伯郡北栄町土下112</t>
    <rPh sb="6" eb="7">
      <t>ツチ</t>
    </rPh>
    <rPh sb="7" eb="8">
      <t>シタ</t>
    </rPh>
    <phoneticPr fontId="3"/>
  </si>
  <si>
    <t>老人憩いの家</t>
    <rPh sb="0" eb="2">
      <t>ロウジン</t>
    </rPh>
    <rPh sb="2" eb="3">
      <t>イコ</t>
    </rPh>
    <rPh sb="5" eb="6">
      <t>イエ</t>
    </rPh>
    <phoneticPr fontId="3"/>
  </si>
  <si>
    <t>東伯郡湯梨浜町大字久見184-1</t>
    <rPh sb="3" eb="7">
      <t>ユリハマチョウ</t>
    </rPh>
    <rPh sb="7" eb="9">
      <t>オオアザ</t>
    </rPh>
    <rPh sb="9" eb="11">
      <t>ヒサミ</t>
    </rPh>
    <phoneticPr fontId="3"/>
  </si>
  <si>
    <t>田畑児童館・文化会館内</t>
    <rPh sb="0" eb="2">
      <t>タハタ</t>
    </rPh>
    <rPh sb="2" eb="5">
      <t>ジドウカン</t>
    </rPh>
    <rPh sb="6" eb="8">
      <t>ブンカ</t>
    </rPh>
    <rPh sb="8" eb="10">
      <t>カイカン</t>
    </rPh>
    <rPh sb="10" eb="11">
      <t>ナイ</t>
    </rPh>
    <phoneticPr fontId="3"/>
  </si>
  <si>
    <t>東伯郡湯梨浜町大字久見412-1</t>
    <rPh sb="3" eb="7">
      <t>ユリハマチョウ</t>
    </rPh>
    <rPh sb="7" eb="9">
      <t>オオアザ</t>
    </rPh>
    <rPh sb="9" eb="11">
      <t>ヒサミ</t>
    </rPh>
    <phoneticPr fontId="3"/>
  </si>
  <si>
    <t>羽衣会館</t>
    <rPh sb="0" eb="2">
      <t>ハゴロモ</t>
    </rPh>
    <rPh sb="2" eb="4">
      <t>カイカン</t>
    </rPh>
    <phoneticPr fontId="3"/>
  </si>
  <si>
    <t>東伯郡湯梨浜町大字長和田506</t>
    <rPh sb="3" eb="7">
      <t>ユリハマチョウ</t>
    </rPh>
    <rPh sb="7" eb="9">
      <t>オオアザ</t>
    </rPh>
    <rPh sb="9" eb="10">
      <t>ナガ</t>
    </rPh>
    <rPh sb="10" eb="11">
      <t>ワ</t>
    </rPh>
    <rPh sb="11" eb="12">
      <t>タ</t>
    </rPh>
    <phoneticPr fontId="3"/>
  </si>
  <si>
    <t>舎人会館</t>
    <rPh sb="0" eb="1">
      <t>シャ</t>
    </rPh>
    <rPh sb="1" eb="2">
      <t>ジン</t>
    </rPh>
    <rPh sb="2" eb="4">
      <t>カイカン</t>
    </rPh>
    <phoneticPr fontId="3"/>
  </si>
  <si>
    <t>東伯郡湯梨浜町大字方地1208</t>
    <rPh sb="3" eb="7">
      <t>ユリハマチョウ</t>
    </rPh>
    <rPh sb="7" eb="9">
      <t>オオアザ</t>
    </rPh>
    <rPh sb="9" eb="10">
      <t>ホウ</t>
    </rPh>
    <rPh sb="10" eb="11">
      <t>チ</t>
    </rPh>
    <phoneticPr fontId="3"/>
  </si>
  <si>
    <t>ふるさと陶芸館</t>
    <rPh sb="4" eb="7">
      <t>トウゲイカン</t>
    </rPh>
    <phoneticPr fontId="3"/>
  </si>
  <si>
    <t>東伯郡湯梨浜町はわい長瀬1950-48</t>
    <rPh sb="3" eb="7">
      <t>ユリハマチョウ</t>
    </rPh>
    <rPh sb="10" eb="12">
      <t>ナガセ</t>
    </rPh>
    <phoneticPr fontId="3"/>
  </si>
  <si>
    <t>湯梨浜町立図書館</t>
    <rPh sb="0" eb="1">
      <t>ユ</t>
    </rPh>
    <rPh sb="1" eb="2">
      <t>ナシ</t>
    </rPh>
    <rPh sb="2" eb="4">
      <t>ハマチョウ</t>
    </rPh>
    <rPh sb="4" eb="5">
      <t>リツ</t>
    </rPh>
    <rPh sb="5" eb="8">
      <t>トショカン</t>
    </rPh>
    <phoneticPr fontId="3"/>
  </si>
  <si>
    <t>東伯郡湯梨浜町大字龍島497</t>
    <rPh sb="3" eb="7">
      <t>ユリハマチョウ</t>
    </rPh>
    <rPh sb="7" eb="9">
      <t>オオアザ</t>
    </rPh>
    <rPh sb="9" eb="10">
      <t>リュウ</t>
    </rPh>
    <rPh sb="10" eb="11">
      <t>ジマ</t>
    </rPh>
    <phoneticPr fontId="3"/>
  </si>
  <si>
    <t>湯梨浜町中央公民館泊分館・しおさいプラザとまり</t>
    <rPh sb="0" eb="4">
      <t>ユリハマチョウ</t>
    </rPh>
    <rPh sb="4" eb="6">
      <t>チュウオウ</t>
    </rPh>
    <rPh sb="6" eb="9">
      <t>コウミンカン</t>
    </rPh>
    <rPh sb="9" eb="10">
      <t>ト</t>
    </rPh>
    <rPh sb="10" eb="12">
      <t>ブンカン</t>
    </rPh>
    <phoneticPr fontId="3"/>
  </si>
  <si>
    <t>東伯郡湯梨浜町大字泊1204-1</t>
    <rPh sb="3" eb="7">
      <t>ユリハマチョウ</t>
    </rPh>
    <rPh sb="7" eb="9">
      <t>オオアザ</t>
    </rPh>
    <rPh sb="9" eb="10">
      <t>ト</t>
    </rPh>
    <phoneticPr fontId="3"/>
  </si>
  <si>
    <t>湯梨浜町中央公民館</t>
    <rPh sb="0" eb="4">
      <t>ユリハマチョウ</t>
    </rPh>
    <rPh sb="4" eb="6">
      <t>チュウオウ</t>
    </rPh>
    <rPh sb="6" eb="9">
      <t>コウミンカン</t>
    </rPh>
    <phoneticPr fontId="3"/>
  </si>
  <si>
    <t>東伯郡湯梨浜町大字龍島505</t>
    <rPh sb="3" eb="7">
      <t>ユリハマチョウ</t>
    </rPh>
    <rPh sb="7" eb="9">
      <t>オオアザ</t>
    </rPh>
    <rPh sb="9" eb="10">
      <t>リュウ</t>
    </rPh>
    <rPh sb="10" eb="11">
      <t>ジマ</t>
    </rPh>
    <phoneticPr fontId="3"/>
  </si>
  <si>
    <t>ハワイアロハホール</t>
    <phoneticPr fontId="3"/>
  </si>
  <si>
    <t>東伯郡湯梨浜町はわい長瀬584</t>
    <rPh sb="3" eb="7">
      <t>ユリハマチョウ</t>
    </rPh>
    <rPh sb="10" eb="12">
      <t>ナガセ</t>
    </rPh>
    <phoneticPr fontId="3"/>
  </si>
  <si>
    <t>さくら工芸品工房</t>
    <rPh sb="3" eb="6">
      <t>コウゲイヒン</t>
    </rPh>
    <rPh sb="6" eb="8">
      <t>コウボウ</t>
    </rPh>
    <phoneticPr fontId="3"/>
  </si>
  <si>
    <t>東伯郡湯梨浜町大字松崎619</t>
    <rPh sb="3" eb="7">
      <t>ユリハマチョウ</t>
    </rPh>
    <rPh sb="7" eb="9">
      <t>オオアザ</t>
    </rPh>
    <rPh sb="9" eb="11">
      <t>マツザキ</t>
    </rPh>
    <phoneticPr fontId="3"/>
  </si>
  <si>
    <t>北条ふれあい会館</t>
    <rPh sb="0" eb="2">
      <t>ホウジョウ</t>
    </rPh>
    <rPh sb="6" eb="8">
      <t>カイカン</t>
    </rPh>
    <phoneticPr fontId="1"/>
  </si>
  <si>
    <t>東伯郡北栄町土下100-3</t>
    <rPh sb="0" eb="3">
      <t>トウハクグン</t>
    </rPh>
    <rPh sb="3" eb="6">
      <t>ホクエイチョウ</t>
    </rPh>
    <rPh sb="6" eb="7">
      <t>ツチ</t>
    </rPh>
    <rPh sb="7" eb="8">
      <t>シタ</t>
    </rPh>
    <phoneticPr fontId="1"/>
  </si>
  <si>
    <t>大栄ふれあい会館</t>
    <rPh sb="0" eb="2">
      <t>ダイエイ</t>
    </rPh>
    <rPh sb="6" eb="8">
      <t>カイカン</t>
    </rPh>
    <phoneticPr fontId="1"/>
  </si>
  <si>
    <t>東伯郡北栄町下種868</t>
    <rPh sb="3" eb="6">
      <t>ホクエイチョウ</t>
    </rPh>
    <rPh sb="6" eb="7">
      <t>シモ</t>
    </rPh>
    <rPh sb="7" eb="8">
      <t>タネ</t>
    </rPh>
    <phoneticPr fontId="1"/>
  </si>
  <si>
    <t>大栄文化センター</t>
    <rPh sb="0" eb="2">
      <t>ダイエイ</t>
    </rPh>
    <rPh sb="2" eb="4">
      <t>ブンカ</t>
    </rPh>
    <phoneticPr fontId="1"/>
  </si>
  <si>
    <t>東伯郡北栄町大島1046-6</t>
    <rPh sb="3" eb="6">
      <t>ホクエイチョウ</t>
    </rPh>
    <rPh sb="6" eb="8">
      <t>オオシマ</t>
    </rPh>
    <phoneticPr fontId="1"/>
  </si>
  <si>
    <t>琴浦町立赤碕文化センター</t>
  </si>
  <si>
    <t>東伯郡琴浦町大字出上230-1</t>
    <phoneticPr fontId="3"/>
  </si>
  <si>
    <t>北栄町役場　大栄庁舎</t>
    <rPh sb="0" eb="1">
      <t>キタ</t>
    </rPh>
    <rPh sb="1" eb="2">
      <t>エイ</t>
    </rPh>
    <rPh sb="2" eb="3">
      <t>マチ</t>
    </rPh>
    <rPh sb="3" eb="5">
      <t>ヤクバ</t>
    </rPh>
    <rPh sb="6" eb="8">
      <t>ダイエイ</t>
    </rPh>
    <rPh sb="8" eb="10">
      <t>チョウシャ</t>
    </rPh>
    <phoneticPr fontId="3"/>
  </si>
  <si>
    <t>東伯郡北栄町由良宿423-1</t>
    <phoneticPr fontId="3"/>
  </si>
  <si>
    <t>三朝町役場</t>
    <rPh sb="0" eb="2">
      <t>ミササ</t>
    </rPh>
    <rPh sb="2" eb="3">
      <t>マチ</t>
    </rPh>
    <rPh sb="3" eb="5">
      <t>ヤクバ</t>
    </rPh>
    <phoneticPr fontId="3"/>
  </si>
  <si>
    <t>東伯郡三朝町大字大瀬999番地2</t>
    <rPh sb="0" eb="3">
      <t>トウハクグン</t>
    </rPh>
    <rPh sb="3" eb="6">
      <t>ミササチョウ</t>
    </rPh>
    <rPh sb="6" eb="8">
      <t>オオアザ</t>
    </rPh>
    <rPh sb="8" eb="10">
      <t>オオゼ</t>
    </rPh>
    <rPh sb="13" eb="15">
      <t>バンチ</t>
    </rPh>
    <phoneticPr fontId="3"/>
  </si>
  <si>
    <t>琴浦町役場本庁舎</t>
    <rPh sb="0" eb="1">
      <t>コト</t>
    </rPh>
    <rPh sb="1" eb="2">
      <t>ウラ</t>
    </rPh>
    <rPh sb="2" eb="3">
      <t>マチ</t>
    </rPh>
    <rPh sb="3" eb="5">
      <t>ヤクバ</t>
    </rPh>
    <rPh sb="5" eb="7">
      <t>ホンチョウ</t>
    </rPh>
    <rPh sb="7" eb="8">
      <t>シャ</t>
    </rPh>
    <phoneticPr fontId="3"/>
  </si>
  <si>
    <t>琴浦町役場分庁舎</t>
    <rPh sb="0" eb="3">
      <t>コトウラチョウ</t>
    </rPh>
    <rPh sb="3" eb="5">
      <t>ヤクバ</t>
    </rPh>
    <rPh sb="5" eb="6">
      <t>ブン</t>
    </rPh>
    <rPh sb="6" eb="8">
      <t>チョウシャ</t>
    </rPh>
    <phoneticPr fontId="3"/>
  </si>
  <si>
    <t>東伯郡琴浦町赤碕1140-1</t>
    <rPh sb="0" eb="3">
      <t>トウハクグン</t>
    </rPh>
    <rPh sb="3" eb="6">
      <t>コトウラチョウ</t>
    </rPh>
    <rPh sb="6" eb="8">
      <t>アカサキ</t>
    </rPh>
    <phoneticPr fontId="3"/>
  </si>
  <si>
    <t>湯梨浜町役場</t>
    <rPh sb="0" eb="4">
      <t>ユリハマチョウ</t>
    </rPh>
    <rPh sb="4" eb="6">
      <t>ヤクバ</t>
    </rPh>
    <phoneticPr fontId="3"/>
  </si>
  <si>
    <t>東伯郡湯梨浜町大字久留19-1</t>
    <rPh sb="3" eb="7">
      <t>ユリハマチョウ</t>
    </rPh>
    <rPh sb="7" eb="9">
      <t>オオアザ</t>
    </rPh>
    <rPh sb="9" eb="11">
      <t>ヒサドメ</t>
    </rPh>
    <phoneticPr fontId="3"/>
  </si>
  <si>
    <t>湯梨浜町役場　東郷支所</t>
    <rPh sb="0" eb="4">
      <t>ユリハマチョウ</t>
    </rPh>
    <rPh sb="4" eb="6">
      <t>ヤクバ</t>
    </rPh>
    <rPh sb="7" eb="9">
      <t>トウゴウ</t>
    </rPh>
    <rPh sb="9" eb="11">
      <t>シショ</t>
    </rPh>
    <phoneticPr fontId="3"/>
  </si>
  <si>
    <t>東伯郡湯梨浜町大字龍島500</t>
    <rPh sb="3" eb="7">
      <t>ユリハマチョウ</t>
    </rPh>
    <rPh sb="7" eb="9">
      <t>オオアザ</t>
    </rPh>
    <rPh sb="9" eb="10">
      <t>タツ</t>
    </rPh>
    <rPh sb="10" eb="11">
      <t>シマ</t>
    </rPh>
    <phoneticPr fontId="3"/>
  </si>
  <si>
    <t>北栄町役場　北条庁舎</t>
    <phoneticPr fontId="3"/>
  </si>
  <si>
    <t>東伯郡北栄町土下112</t>
    <phoneticPr fontId="3"/>
  </si>
  <si>
    <t>北条農村環境改善センター</t>
    <phoneticPr fontId="3"/>
  </si>
  <si>
    <t>東伯郡北栄町田井7-1</t>
    <phoneticPr fontId="3"/>
  </si>
  <si>
    <t>大栄健康増進センター</t>
    <phoneticPr fontId="3"/>
  </si>
  <si>
    <t>東伯郡北栄町瀬戸22-1</t>
    <phoneticPr fontId="3"/>
  </si>
  <si>
    <t>茶店　花ごよみ(本店のみ)</t>
    <rPh sb="0" eb="1">
      <t>チャ</t>
    </rPh>
    <rPh sb="1" eb="2">
      <t>テン</t>
    </rPh>
    <rPh sb="3" eb="4">
      <t>ハナ</t>
    </rPh>
    <rPh sb="8" eb="10">
      <t>ホンテン</t>
    </rPh>
    <phoneticPr fontId="3"/>
  </si>
  <si>
    <t>東伯郡湯梨浜町長和田1573-1</t>
    <rPh sb="0" eb="3">
      <t>トウハクグン</t>
    </rPh>
    <rPh sb="3" eb="6">
      <t>ユリハマ</t>
    </rPh>
    <rPh sb="6" eb="7">
      <t>チョウ</t>
    </rPh>
    <rPh sb="7" eb="8">
      <t>ナガ</t>
    </rPh>
    <rPh sb="8" eb="10">
      <t>ワダ</t>
    </rPh>
    <phoneticPr fontId="3"/>
  </si>
  <si>
    <t>新あじそう　ハワイ店</t>
    <rPh sb="0" eb="1">
      <t>シン</t>
    </rPh>
    <rPh sb="9" eb="10">
      <t>テン</t>
    </rPh>
    <phoneticPr fontId="3"/>
  </si>
  <si>
    <t>東伯郡湯梨浜町田後234番地</t>
    <rPh sb="0" eb="3">
      <t>トウハクグン</t>
    </rPh>
    <rPh sb="3" eb="4">
      <t>ユ</t>
    </rPh>
    <rPh sb="4" eb="5">
      <t>リ</t>
    </rPh>
    <rPh sb="5" eb="6">
      <t>ハマ</t>
    </rPh>
    <rPh sb="6" eb="7">
      <t>チョウ</t>
    </rPh>
    <rPh sb="7" eb="9">
      <t>タジリ</t>
    </rPh>
    <rPh sb="12" eb="14">
      <t>バンチ</t>
    </rPh>
    <phoneticPr fontId="3"/>
  </si>
  <si>
    <t>ぱにーに　湯梨浜店</t>
    <rPh sb="5" eb="6">
      <t>ユ</t>
    </rPh>
    <rPh sb="6" eb="7">
      <t>ナシ</t>
    </rPh>
    <rPh sb="7" eb="8">
      <t>ハマ</t>
    </rPh>
    <rPh sb="8" eb="9">
      <t>テン</t>
    </rPh>
    <phoneticPr fontId="3"/>
  </si>
  <si>
    <t>東伯郡湯梨浜町旭27番、28番、29番</t>
    <rPh sb="7" eb="8">
      <t>アサヒ</t>
    </rPh>
    <rPh sb="10" eb="11">
      <t>バン</t>
    </rPh>
    <rPh sb="14" eb="15">
      <t>バン</t>
    </rPh>
    <rPh sb="18" eb="19">
      <t>バン</t>
    </rPh>
    <phoneticPr fontId="3"/>
  </si>
  <si>
    <t>ハウジングランドいない　羽合店</t>
    <rPh sb="12" eb="14">
      <t>ハワイ</t>
    </rPh>
    <rPh sb="14" eb="15">
      <t>テン</t>
    </rPh>
    <phoneticPr fontId="1"/>
  </si>
  <si>
    <t>東伯郡湯梨浜町田後455-1</t>
    <rPh sb="0" eb="3">
      <t>トウハクグン</t>
    </rPh>
    <rPh sb="3" eb="4">
      <t>ユ</t>
    </rPh>
    <rPh sb="4" eb="5">
      <t>ナシ</t>
    </rPh>
    <rPh sb="5" eb="6">
      <t>ハマ</t>
    </rPh>
    <rPh sb="6" eb="7">
      <t>チョウ</t>
    </rPh>
    <rPh sb="7" eb="9">
      <t>タジリ</t>
    </rPh>
    <phoneticPr fontId="1"/>
  </si>
  <si>
    <t>ローソン鳥取ハワイ店</t>
    <rPh sb="9" eb="10">
      <t>テン</t>
    </rPh>
    <phoneticPr fontId="3"/>
  </si>
  <si>
    <t>東伯郡湯梨浜町大字田後340-1</t>
    <phoneticPr fontId="3"/>
  </si>
  <si>
    <t>ローソン湯梨浜長和田店</t>
    <rPh sb="10" eb="11">
      <t>テン</t>
    </rPh>
    <phoneticPr fontId="3"/>
  </si>
  <si>
    <t>東伯郡湯梨浜町大字長和田字井尻1487-1</t>
    <phoneticPr fontId="3"/>
  </si>
  <si>
    <t>ローソン琴浦浦安店</t>
    <rPh sb="8" eb="9">
      <t>テン</t>
    </rPh>
    <phoneticPr fontId="3"/>
  </si>
  <si>
    <t>東伯郡琴浦町下伊勢528-1</t>
    <phoneticPr fontId="3"/>
  </si>
  <si>
    <t>ローソン北栄町北尾店</t>
    <rPh sb="9" eb="10">
      <t>テン</t>
    </rPh>
    <phoneticPr fontId="3"/>
  </si>
  <si>
    <t>東伯郡北栄町北尾字弐ノ坪90-1</t>
    <phoneticPr fontId="3"/>
  </si>
  <si>
    <t>ローソン琴浦丸尾店</t>
    <rPh sb="8" eb="9">
      <t>テン</t>
    </rPh>
    <phoneticPr fontId="3"/>
  </si>
  <si>
    <t>東伯郡琴浦町大字丸尾字女給105-1</t>
    <phoneticPr fontId="3"/>
  </si>
  <si>
    <t>ローソン三朝温泉店</t>
    <rPh sb="8" eb="9">
      <t>テン</t>
    </rPh>
    <phoneticPr fontId="3"/>
  </si>
  <si>
    <t>東伯郡三朝町大字大瀬字上河原498-1</t>
    <phoneticPr fontId="3"/>
  </si>
  <si>
    <t>Coda（コーダ）</t>
    <phoneticPr fontId="3"/>
  </si>
  <si>
    <t>東伯郡北栄町由良宿1460-87</t>
    <phoneticPr fontId="3"/>
  </si>
  <si>
    <t>ポプラ東伯中北条店　</t>
    <phoneticPr fontId="3"/>
  </si>
  <si>
    <t>東伯郡北栄町江北792番</t>
    <phoneticPr fontId="3"/>
  </si>
  <si>
    <t>ポプラはわい中央店　</t>
  </si>
  <si>
    <t>東伯郡湯梨浜町久留26-1</t>
    <phoneticPr fontId="3"/>
  </si>
  <si>
    <t>ファミリーマートはわい長瀬店</t>
    <rPh sb="11" eb="13">
      <t>ナガセ</t>
    </rPh>
    <rPh sb="13" eb="14">
      <t>テン</t>
    </rPh>
    <phoneticPr fontId="3"/>
  </si>
  <si>
    <t>東伯郡湯梨浜町はわい長瀬761番地10</t>
    <rPh sb="0" eb="3">
      <t>トウハクグン</t>
    </rPh>
    <rPh sb="3" eb="7">
      <t>ユリハマチョウ</t>
    </rPh>
    <rPh sb="10" eb="12">
      <t>ナガセ</t>
    </rPh>
    <rPh sb="15" eb="17">
      <t>バンチ</t>
    </rPh>
    <phoneticPr fontId="3"/>
  </si>
  <si>
    <t>ファミリーマート湯梨浜町店</t>
    <phoneticPr fontId="3"/>
  </si>
  <si>
    <t>東伯郡湯梨浜町大字龍島 157番1</t>
    <phoneticPr fontId="3"/>
  </si>
  <si>
    <t>Hair make BiDaN</t>
  </si>
  <si>
    <t>東伯郡琴浦町八橋1495</t>
    <rPh sb="0" eb="3">
      <t>トウハクグン</t>
    </rPh>
    <rPh sb="3" eb="6">
      <t>コトウラチョウ</t>
    </rPh>
    <rPh sb="6" eb="8">
      <t>ヤバセ</t>
    </rPh>
    <phoneticPr fontId="1"/>
  </si>
  <si>
    <t>燕趙園</t>
    <rPh sb="0" eb="1">
      <t>ツバメ</t>
    </rPh>
    <rPh sb="1" eb="2">
      <t>チョウ</t>
    </rPh>
    <rPh sb="2" eb="3">
      <t>エン</t>
    </rPh>
    <phoneticPr fontId="3"/>
  </si>
  <si>
    <t>東伯郡湯梨浜町引地565-1</t>
    <rPh sb="0" eb="3">
      <t>トウハクグン</t>
    </rPh>
    <rPh sb="3" eb="6">
      <t>ユリハマ</t>
    </rPh>
    <rPh sb="6" eb="7">
      <t>チョウ</t>
    </rPh>
    <rPh sb="7" eb="9">
      <t>ヒキジ</t>
    </rPh>
    <phoneticPr fontId="3"/>
  </si>
  <si>
    <t>鳥取県立船上山少年自然の家</t>
    <rPh sb="0" eb="3">
      <t>トットリケン</t>
    </rPh>
    <rPh sb="3" eb="4">
      <t>リツ</t>
    </rPh>
    <rPh sb="4" eb="5">
      <t>フナ</t>
    </rPh>
    <rPh sb="5" eb="6">
      <t>ウエ</t>
    </rPh>
    <rPh sb="6" eb="7">
      <t>ヤマ</t>
    </rPh>
    <rPh sb="7" eb="9">
      <t>ショウネン</t>
    </rPh>
    <rPh sb="9" eb="11">
      <t>シゼン</t>
    </rPh>
    <rPh sb="12" eb="13">
      <t>イエ</t>
    </rPh>
    <phoneticPr fontId="3"/>
  </si>
  <si>
    <t>東伯郡琴浦町山川807-2</t>
    <rPh sb="0" eb="2">
      <t>トウハク</t>
    </rPh>
    <rPh sb="2" eb="3">
      <t>グン</t>
    </rPh>
    <rPh sb="3" eb="6">
      <t>コトウラチョウ</t>
    </rPh>
    <rPh sb="6" eb="8">
      <t>ヤマカワ</t>
    </rPh>
    <phoneticPr fontId="3"/>
  </si>
  <si>
    <t>日韓友好交流公園資料館・物産館</t>
    <rPh sb="0" eb="2">
      <t>ニッカン</t>
    </rPh>
    <rPh sb="2" eb="4">
      <t>ユウコウ</t>
    </rPh>
    <rPh sb="4" eb="6">
      <t>コウリュウ</t>
    </rPh>
    <rPh sb="6" eb="8">
      <t>コウエン</t>
    </rPh>
    <rPh sb="8" eb="11">
      <t>シリョウカン</t>
    </rPh>
    <rPh sb="12" eb="14">
      <t>ブッサン</t>
    </rPh>
    <rPh sb="14" eb="15">
      <t>カン</t>
    </rPh>
    <phoneticPr fontId="3"/>
  </si>
  <si>
    <t>東伯郡琴浦町大字別所167-1</t>
    <rPh sb="0" eb="3">
      <t>トウハクグン</t>
    </rPh>
    <rPh sb="3" eb="6">
      <t>コトウラチョウ</t>
    </rPh>
    <rPh sb="6" eb="8">
      <t>オオアザ</t>
    </rPh>
    <rPh sb="8" eb="10">
      <t>ベッショ</t>
    </rPh>
    <phoneticPr fontId="3"/>
  </si>
  <si>
    <t>三朝町営国民宿舎　ブランナールみささ</t>
    <rPh sb="0" eb="2">
      <t>ミササ</t>
    </rPh>
    <rPh sb="2" eb="3">
      <t>マチ</t>
    </rPh>
    <rPh sb="3" eb="4">
      <t>エイ</t>
    </rPh>
    <rPh sb="4" eb="6">
      <t>コクミン</t>
    </rPh>
    <rPh sb="6" eb="8">
      <t>シュクシャ</t>
    </rPh>
    <phoneticPr fontId="3"/>
  </si>
  <si>
    <t>東伯郡三朝町大字三朝381番地1</t>
    <rPh sb="0" eb="3">
      <t>トウハクグン</t>
    </rPh>
    <rPh sb="3" eb="5">
      <t>ミササ</t>
    </rPh>
    <rPh sb="5" eb="6">
      <t>マチ</t>
    </rPh>
    <rPh sb="6" eb="8">
      <t>オオアザ</t>
    </rPh>
    <rPh sb="8" eb="10">
      <t>ミササ</t>
    </rPh>
    <rPh sb="13" eb="15">
      <t>バンチ</t>
    </rPh>
    <phoneticPr fontId="3"/>
  </si>
  <si>
    <t>国民宿舎　水明荘</t>
    <rPh sb="0" eb="2">
      <t>コクミン</t>
    </rPh>
    <rPh sb="2" eb="4">
      <t>シュクシャ</t>
    </rPh>
    <rPh sb="5" eb="7">
      <t>スイメイ</t>
    </rPh>
    <rPh sb="7" eb="8">
      <t>ソウ</t>
    </rPh>
    <phoneticPr fontId="3"/>
  </si>
  <si>
    <t>東伯郡湯梨浜町大字旭132番地</t>
    <rPh sb="3" eb="7">
      <t>ユリハマチョウ</t>
    </rPh>
    <rPh sb="7" eb="9">
      <t>オオアザ</t>
    </rPh>
    <rPh sb="9" eb="10">
      <t>アサヒ</t>
    </rPh>
    <rPh sb="13" eb="15">
      <t>バンチ</t>
    </rPh>
    <phoneticPr fontId="3"/>
  </si>
  <si>
    <t>ゆアシス東郷龍鳳閣</t>
    <rPh sb="4" eb="6">
      <t>トウゴウ</t>
    </rPh>
    <rPh sb="6" eb="7">
      <t>リュウ</t>
    </rPh>
    <rPh sb="7" eb="8">
      <t>オオトリ</t>
    </rPh>
    <rPh sb="8" eb="9">
      <t>カク</t>
    </rPh>
    <phoneticPr fontId="3"/>
  </si>
  <si>
    <t>東伯郡湯梨浜町大字引地560-7</t>
    <rPh sb="3" eb="7">
      <t>ユリハマチョウ</t>
    </rPh>
    <rPh sb="7" eb="9">
      <t>オオアザ</t>
    </rPh>
    <rPh sb="9" eb="10">
      <t>ヒ</t>
    </rPh>
    <rPh sb="10" eb="11">
      <t>チ</t>
    </rPh>
    <phoneticPr fontId="3"/>
  </si>
  <si>
    <t>青山剛昌ふるさと館</t>
    <phoneticPr fontId="3"/>
  </si>
  <si>
    <t>東伯郡北栄町由良宿1414</t>
    <phoneticPr fontId="3"/>
  </si>
  <si>
    <t>道の駅大栄（お台場公園）</t>
    <rPh sb="0" eb="1">
      <t>ミチ</t>
    </rPh>
    <rPh sb="2" eb="3">
      <t>エキ</t>
    </rPh>
    <rPh sb="3" eb="5">
      <t>ダイエイ</t>
    </rPh>
    <rPh sb="7" eb="9">
      <t>ダイバ</t>
    </rPh>
    <rPh sb="9" eb="11">
      <t>コウエン</t>
    </rPh>
    <phoneticPr fontId="3"/>
  </si>
  <si>
    <t>東伯郡北栄町由良宿1458-10</t>
    <phoneticPr fontId="3"/>
  </si>
  <si>
    <t>レークサイド大栄</t>
    <phoneticPr fontId="3"/>
  </si>
  <si>
    <t>東伯郡北栄町西高尾1677</t>
    <phoneticPr fontId="3"/>
  </si>
  <si>
    <t>道の駅北条公園</t>
  </si>
  <si>
    <t>東伯郡北栄町国阪1525-92</t>
    <rPh sb="3" eb="6">
      <t>ホクエイチョウ</t>
    </rPh>
    <rPh sb="6" eb="7">
      <t>クニ</t>
    </rPh>
    <rPh sb="7" eb="8">
      <t>サカ</t>
    </rPh>
    <phoneticPr fontId="1"/>
  </si>
  <si>
    <t>渓泉閣</t>
    <rPh sb="0" eb="3">
      <t>タニイズミカク</t>
    </rPh>
    <phoneticPr fontId="3"/>
  </si>
  <si>
    <t>東伯郡三朝町山田180</t>
    <rPh sb="0" eb="3">
      <t>トウハクグン</t>
    </rPh>
    <rPh sb="3" eb="6">
      <t>ミササチョウ</t>
    </rPh>
    <rPh sb="6" eb="8">
      <t>ヤマダ</t>
    </rPh>
    <phoneticPr fontId="3"/>
  </si>
  <si>
    <t>株式会社　依山楼岩崎</t>
    <rPh sb="0" eb="4">
      <t>カブシキガイシャ</t>
    </rPh>
    <rPh sb="5" eb="6">
      <t>イ</t>
    </rPh>
    <rPh sb="6" eb="7">
      <t>サン</t>
    </rPh>
    <rPh sb="7" eb="8">
      <t>ロウ</t>
    </rPh>
    <rPh sb="8" eb="10">
      <t>イワサキ</t>
    </rPh>
    <phoneticPr fontId="3"/>
  </si>
  <si>
    <t>東伯郡三朝町三朝365番地1</t>
    <rPh sb="0" eb="3">
      <t>トウハクグン</t>
    </rPh>
    <rPh sb="3" eb="6">
      <t>ミササチョウ</t>
    </rPh>
    <rPh sb="6" eb="8">
      <t>ミササ</t>
    </rPh>
    <rPh sb="11" eb="13">
      <t>バンチ</t>
    </rPh>
    <phoneticPr fontId="3"/>
  </si>
  <si>
    <t>北栄町B＆G海洋センター</t>
    <rPh sb="0" eb="1">
      <t>ホク</t>
    </rPh>
    <rPh sb="1" eb="2">
      <t>エイ</t>
    </rPh>
    <rPh sb="2" eb="3">
      <t>チョウ</t>
    </rPh>
    <rPh sb="6" eb="8">
      <t>カイヨウ</t>
    </rPh>
    <phoneticPr fontId="3"/>
  </si>
  <si>
    <t>東伯郡北栄町田井428-1</t>
    <rPh sb="6" eb="7">
      <t>タ</t>
    </rPh>
    <rPh sb="7" eb="8">
      <t>イ</t>
    </rPh>
    <phoneticPr fontId="3"/>
  </si>
  <si>
    <t>八橋警察署</t>
    <rPh sb="0" eb="2">
      <t>ヤバセ</t>
    </rPh>
    <rPh sb="2" eb="5">
      <t>ケイサツショ</t>
    </rPh>
    <phoneticPr fontId="3"/>
  </si>
  <si>
    <t>東伯郡琴浦町大字八橋645</t>
    <rPh sb="0" eb="3">
      <t>トウハクグン</t>
    </rPh>
    <rPh sb="3" eb="6">
      <t>コトウラチョウ</t>
    </rPh>
    <rPh sb="6" eb="8">
      <t>オオアザ</t>
    </rPh>
    <rPh sb="8" eb="10">
      <t>ヤバセ</t>
    </rPh>
    <phoneticPr fontId="3"/>
  </si>
  <si>
    <t>鳥取県立鳥取中央育英高等学校</t>
    <rPh sb="0" eb="2">
      <t>トットリ</t>
    </rPh>
    <rPh sb="2" eb="3">
      <t>ケン</t>
    </rPh>
    <rPh sb="3" eb="4">
      <t>リツ</t>
    </rPh>
    <rPh sb="4" eb="6">
      <t>トットリ</t>
    </rPh>
    <rPh sb="6" eb="8">
      <t>チュウオウ</t>
    </rPh>
    <rPh sb="8" eb="10">
      <t>イクエイ</t>
    </rPh>
    <rPh sb="10" eb="12">
      <t>コウトウ</t>
    </rPh>
    <rPh sb="12" eb="14">
      <t>ガッコウ</t>
    </rPh>
    <phoneticPr fontId="3"/>
  </si>
  <si>
    <t>東伯郡北栄町由良宿291-1</t>
    <rPh sb="0" eb="2">
      <t>トウハク</t>
    </rPh>
    <rPh sb="2" eb="3">
      <t>グン</t>
    </rPh>
    <rPh sb="3" eb="4">
      <t>キタ</t>
    </rPh>
    <rPh sb="4" eb="5">
      <t>エイ</t>
    </rPh>
    <rPh sb="5" eb="6">
      <t>マチ</t>
    </rPh>
    <rPh sb="6" eb="8">
      <t>ユラ</t>
    </rPh>
    <rPh sb="8" eb="9">
      <t>ヤド</t>
    </rPh>
    <phoneticPr fontId="3"/>
  </si>
  <si>
    <t>琴浦町立以西小学校</t>
    <rPh sb="0" eb="3">
      <t>コトウラチョウ</t>
    </rPh>
    <rPh sb="3" eb="4">
      <t>リツ</t>
    </rPh>
    <rPh sb="4" eb="6">
      <t>イセイ</t>
    </rPh>
    <rPh sb="6" eb="9">
      <t>ショウガッコウ</t>
    </rPh>
    <phoneticPr fontId="3"/>
  </si>
  <si>
    <t>東伯郡琴浦町宮木239</t>
    <rPh sb="0" eb="3">
      <t>トウハクグン</t>
    </rPh>
    <rPh sb="3" eb="6">
      <t>コトウラチョウ</t>
    </rPh>
    <rPh sb="6" eb="8">
      <t>ミヤキ</t>
    </rPh>
    <phoneticPr fontId="3"/>
  </si>
  <si>
    <t>湯梨浜町立羽合小学校</t>
    <rPh sb="0" eb="3">
      <t>ユリハマ</t>
    </rPh>
    <rPh sb="3" eb="5">
      <t>チョウリツ</t>
    </rPh>
    <rPh sb="5" eb="7">
      <t>ハワイ</t>
    </rPh>
    <rPh sb="7" eb="10">
      <t>ショウガッコウ</t>
    </rPh>
    <phoneticPr fontId="3"/>
  </si>
  <si>
    <t>東伯郡湯梨浜町はわい長瀬535番地</t>
    <rPh sb="3" eb="7">
      <t>ユリハマチョウ</t>
    </rPh>
    <rPh sb="10" eb="12">
      <t>ナガセ</t>
    </rPh>
    <rPh sb="15" eb="17">
      <t>バンチ</t>
    </rPh>
    <phoneticPr fontId="3"/>
  </si>
  <si>
    <t>湯梨浜町立東郷小学校</t>
    <rPh sb="0" eb="3">
      <t>ユリハマ</t>
    </rPh>
    <rPh sb="3" eb="5">
      <t>チョウリツ</t>
    </rPh>
    <rPh sb="5" eb="7">
      <t>トウゴウ</t>
    </rPh>
    <rPh sb="7" eb="10">
      <t>ショウガッコウ</t>
    </rPh>
    <phoneticPr fontId="3"/>
  </si>
  <si>
    <t>東伯郡湯梨浜町大字小鹿谷820番地</t>
    <rPh sb="3" eb="7">
      <t>ユリハマチョウ</t>
    </rPh>
    <rPh sb="7" eb="9">
      <t>オオアザ</t>
    </rPh>
    <rPh sb="9" eb="11">
      <t>オシカ</t>
    </rPh>
    <rPh sb="11" eb="12">
      <t>タニ</t>
    </rPh>
    <rPh sb="15" eb="17">
      <t>バンチ</t>
    </rPh>
    <phoneticPr fontId="3"/>
  </si>
  <si>
    <t>大栄町立大栄小学校</t>
    <rPh sb="0" eb="2">
      <t>ダイエイ</t>
    </rPh>
    <rPh sb="2" eb="4">
      <t>チョウリツ</t>
    </rPh>
    <phoneticPr fontId="3"/>
  </si>
  <si>
    <t>東伯郡北栄町由良宿213</t>
    <phoneticPr fontId="3"/>
  </si>
  <si>
    <t>株式会社山陰合同銀行　羽合支店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ハワイ</t>
    </rPh>
    <rPh sb="13" eb="15">
      <t>シテン</t>
    </rPh>
    <phoneticPr fontId="3"/>
  </si>
  <si>
    <t>東伯郡湯梨浜町田後302-12</t>
    <rPh sb="0" eb="3">
      <t>トウハクグン</t>
    </rPh>
    <rPh sb="3" eb="4">
      <t>ユ</t>
    </rPh>
    <rPh sb="4" eb="5">
      <t>ナシ</t>
    </rPh>
    <rPh sb="5" eb="6">
      <t>ハマ</t>
    </rPh>
    <rPh sb="6" eb="7">
      <t>チョウ</t>
    </rPh>
    <rPh sb="7" eb="9">
      <t>タジリ</t>
    </rPh>
    <phoneticPr fontId="3"/>
  </si>
  <si>
    <t>株式会社山陰合同銀行　北条出張所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ホウジョウ</t>
    </rPh>
    <rPh sb="13" eb="15">
      <t>シュッチョウ</t>
    </rPh>
    <rPh sb="15" eb="16">
      <t>ジョ</t>
    </rPh>
    <phoneticPr fontId="3"/>
  </si>
  <si>
    <t>東伯郡北栄町田井31-4</t>
    <rPh sb="0" eb="3">
      <t>トウハクグン</t>
    </rPh>
    <rPh sb="3" eb="4">
      <t>キタ</t>
    </rPh>
    <rPh sb="4" eb="5">
      <t>サカエ</t>
    </rPh>
    <rPh sb="5" eb="6">
      <t>マチ</t>
    </rPh>
    <rPh sb="6" eb="8">
      <t>タイ</t>
    </rPh>
    <phoneticPr fontId="3"/>
  </si>
  <si>
    <t>松崎郵便局</t>
    <rPh sb="0" eb="2">
      <t>マツザキ</t>
    </rPh>
    <rPh sb="2" eb="4">
      <t>ユウビン</t>
    </rPh>
    <rPh sb="4" eb="5">
      <t>キョク</t>
    </rPh>
    <phoneticPr fontId="7"/>
  </si>
  <si>
    <t>東伯郡湯梨浜町龍島498-3</t>
    <rPh sb="0" eb="3">
      <t>トウハクグン</t>
    </rPh>
    <rPh sb="3" eb="7">
      <t>ユリハマチョウ</t>
    </rPh>
    <rPh sb="7" eb="8">
      <t>リュウ</t>
    </rPh>
    <rPh sb="8" eb="9">
      <t>ジマ</t>
    </rPh>
    <phoneticPr fontId="7"/>
  </si>
  <si>
    <t>由良郵便局</t>
    <rPh sb="0" eb="2">
      <t>ユラ</t>
    </rPh>
    <rPh sb="2" eb="5">
      <t>ユウビンキョク</t>
    </rPh>
    <phoneticPr fontId="1"/>
  </si>
  <si>
    <t>東伯郡北栄町由良宿804-14</t>
    <rPh sb="0" eb="3">
      <t>トウハクグン</t>
    </rPh>
    <rPh sb="3" eb="6">
      <t>ホクエイチョウ</t>
    </rPh>
    <rPh sb="6" eb="8">
      <t>ユラ</t>
    </rPh>
    <rPh sb="8" eb="9">
      <t>ジュク</t>
    </rPh>
    <phoneticPr fontId="1"/>
  </si>
  <si>
    <t>鳥取県衛生環境研究所</t>
    <rPh sb="0" eb="2">
      <t>トットリ</t>
    </rPh>
    <rPh sb="2" eb="3">
      <t>ケン</t>
    </rPh>
    <rPh sb="3" eb="5">
      <t>エイセイ</t>
    </rPh>
    <rPh sb="5" eb="7">
      <t>カンキョウ</t>
    </rPh>
    <rPh sb="7" eb="10">
      <t>ケンキュウジョ</t>
    </rPh>
    <phoneticPr fontId="3"/>
  </si>
  <si>
    <t>東伯郡湯梨浜町南谷526-1</t>
    <rPh sb="0" eb="3">
      <t>トウハクグン</t>
    </rPh>
    <rPh sb="3" eb="4">
      <t>ユ</t>
    </rPh>
    <rPh sb="4" eb="5">
      <t>リ</t>
    </rPh>
    <rPh sb="5" eb="6">
      <t>ハマ</t>
    </rPh>
    <rPh sb="6" eb="7">
      <t>チョウ</t>
    </rPh>
    <rPh sb="7" eb="9">
      <t>ミナミタニ</t>
    </rPh>
    <phoneticPr fontId="3"/>
  </si>
  <si>
    <t>天神浄化センター</t>
    <rPh sb="0" eb="2">
      <t>テンジン</t>
    </rPh>
    <rPh sb="2" eb="4">
      <t>ジョウカ</t>
    </rPh>
    <phoneticPr fontId="3"/>
  </si>
  <si>
    <t>東伯郡湯梨浜町はわい長瀬1517番地</t>
    <rPh sb="0" eb="3">
      <t>トウハクグン</t>
    </rPh>
    <rPh sb="3" eb="4">
      <t>ユ</t>
    </rPh>
    <rPh sb="4" eb="5">
      <t>リ</t>
    </rPh>
    <rPh sb="5" eb="6">
      <t>ハマ</t>
    </rPh>
    <rPh sb="6" eb="7">
      <t>チョウ</t>
    </rPh>
    <rPh sb="10" eb="12">
      <t>ナガセ</t>
    </rPh>
    <rPh sb="16" eb="18">
      <t>バンチ</t>
    </rPh>
    <phoneticPr fontId="3"/>
  </si>
  <si>
    <t>運転免許試験場</t>
    <rPh sb="0" eb="2">
      <t>ウンテン</t>
    </rPh>
    <rPh sb="2" eb="4">
      <t>メンキョ</t>
    </rPh>
    <rPh sb="4" eb="7">
      <t>シケンジョウ</t>
    </rPh>
    <phoneticPr fontId="3"/>
  </si>
  <si>
    <t>東伯郡湯梨浜町上浅津216番地</t>
    <rPh sb="0" eb="3">
      <t>トウハクグン</t>
    </rPh>
    <rPh sb="3" eb="4">
      <t>ユ</t>
    </rPh>
    <rPh sb="4" eb="5">
      <t>リ</t>
    </rPh>
    <rPh sb="5" eb="6">
      <t>ハマ</t>
    </rPh>
    <rPh sb="6" eb="7">
      <t>チョウ</t>
    </rPh>
    <rPh sb="7" eb="8">
      <t>カミ</t>
    </rPh>
    <rPh sb="8" eb="10">
      <t>アサツ</t>
    </rPh>
    <rPh sb="13" eb="15">
      <t>バンチ</t>
    </rPh>
    <phoneticPr fontId="3"/>
  </si>
  <si>
    <t>鳥取県立東郷湖羽合臨海公園</t>
    <rPh sb="0" eb="4">
      <t>トットリケンリツ</t>
    </rPh>
    <rPh sb="4" eb="6">
      <t>トウゴウ</t>
    </rPh>
    <rPh sb="6" eb="7">
      <t>ミズウミ</t>
    </rPh>
    <rPh sb="7" eb="9">
      <t>ハワイ</t>
    </rPh>
    <rPh sb="9" eb="11">
      <t>リンカイ</t>
    </rPh>
    <rPh sb="11" eb="13">
      <t>コウエン</t>
    </rPh>
    <phoneticPr fontId="3"/>
  </si>
  <si>
    <t>東伯郡湯梨浜町藤津650</t>
    <rPh sb="0" eb="3">
      <t>トウハクグン</t>
    </rPh>
    <rPh sb="3" eb="6">
      <t>ユリハマ</t>
    </rPh>
    <rPh sb="6" eb="7">
      <t>チョウ</t>
    </rPh>
    <rPh sb="7" eb="9">
      <t>フジツ</t>
    </rPh>
    <phoneticPr fontId="3"/>
  </si>
  <si>
    <t>園芸試験場　本場</t>
    <rPh sb="0" eb="2">
      <t>エンゲイ</t>
    </rPh>
    <rPh sb="2" eb="5">
      <t>シケンジョウ</t>
    </rPh>
    <rPh sb="6" eb="8">
      <t>ホンバ</t>
    </rPh>
    <phoneticPr fontId="3"/>
  </si>
  <si>
    <t>東伯郡北栄町由良宿2048</t>
    <rPh sb="0" eb="3">
      <t>トウハクグン</t>
    </rPh>
    <rPh sb="3" eb="6">
      <t>ホクエイチョウ</t>
    </rPh>
    <rPh sb="6" eb="8">
      <t>ユラ</t>
    </rPh>
    <rPh sb="8" eb="9">
      <t>ジュク</t>
    </rPh>
    <phoneticPr fontId="3"/>
  </si>
  <si>
    <t>園芸試験場　砂丘地農業研究センター</t>
    <rPh sb="0" eb="2">
      <t>エンゲイ</t>
    </rPh>
    <rPh sb="2" eb="5">
      <t>シケンジョウ</t>
    </rPh>
    <rPh sb="6" eb="8">
      <t>サキュウ</t>
    </rPh>
    <rPh sb="8" eb="9">
      <t>チ</t>
    </rPh>
    <rPh sb="9" eb="11">
      <t>ノウギョウ</t>
    </rPh>
    <rPh sb="11" eb="13">
      <t>ケンキュウ</t>
    </rPh>
    <phoneticPr fontId="3"/>
  </si>
  <si>
    <t>東伯郡北栄町田井529</t>
    <rPh sb="0" eb="3">
      <t>トウハクグン</t>
    </rPh>
    <rPh sb="3" eb="6">
      <t>ホクエイチョウ</t>
    </rPh>
    <rPh sb="6" eb="7">
      <t>デン</t>
    </rPh>
    <rPh sb="7" eb="8">
      <t>イ</t>
    </rPh>
    <phoneticPr fontId="3"/>
  </si>
  <si>
    <t>賀茂保育園</t>
    <rPh sb="0" eb="2">
      <t>カモ</t>
    </rPh>
    <rPh sb="2" eb="5">
      <t>ホイクエン</t>
    </rPh>
    <phoneticPr fontId="3"/>
  </si>
  <si>
    <t>東伯郡三朝町大字本泉916番地</t>
    <rPh sb="0" eb="3">
      <t>トウハクグン</t>
    </rPh>
    <rPh sb="3" eb="5">
      <t>ミササ</t>
    </rPh>
    <rPh sb="5" eb="6">
      <t>マチ</t>
    </rPh>
    <rPh sb="6" eb="8">
      <t>オオアザ</t>
    </rPh>
    <rPh sb="8" eb="9">
      <t>ホン</t>
    </rPh>
    <rPh sb="9" eb="10">
      <t>イズミ</t>
    </rPh>
    <rPh sb="13" eb="15">
      <t>バンチ</t>
    </rPh>
    <phoneticPr fontId="3"/>
  </si>
  <si>
    <t>琴浦町立釛保育園</t>
    <rPh sb="0" eb="3">
      <t>コトウラチョウ</t>
    </rPh>
    <rPh sb="3" eb="4">
      <t>リツ</t>
    </rPh>
    <rPh sb="5" eb="8">
      <t>ホイクエン</t>
    </rPh>
    <phoneticPr fontId="3"/>
  </si>
  <si>
    <t>東伯郡琴浦町釛500</t>
    <rPh sb="0" eb="3">
      <t>トウハクグン</t>
    </rPh>
    <rPh sb="3" eb="6">
      <t>コトウラチョウ</t>
    </rPh>
    <rPh sb="6" eb="7">
      <t>コガネ</t>
    </rPh>
    <phoneticPr fontId="3"/>
  </si>
  <si>
    <t>北栄町大栄農村環境改善センター</t>
    <rPh sb="0" eb="1">
      <t>キタ</t>
    </rPh>
    <rPh sb="1" eb="2">
      <t>エイ</t>
    </rPh>
    <rPh sb="2" eb="3">
      <t>マチ</t>
    </rPh>
    <rPh sb="3" eb="5">
      <t>ダイエイ</t>
    </rPh>
    <rPh sb="5" eb="7">
      <t>ノウソン</t>
    </rPh>
    <rPh sb="7" eb="9">
      <t>カンキョウ</t>
    </rPh>
    <rPh sb="9" eb="11">
      <t>カイゼン</t>
    </rPh>
    <phoneticPr fontId="3"/>
  </si>
  <si>
    <t>東伯郡北栄町由良宿423-1</t>
    <rPh sb="0" eb="3">
      <t>トウハクグン</t>
    </rPh>
    <rPh sb="3" eb="4">
      <t>キタ</t>
    </rPh>
    <rPh sb="4" eb="5">
      <t>エイ</t>
    </rPh>
    <rPh sb="5" eb="6">
      <t>マチ</t>
    </rPh>
    <rPh sb="6" eb="8">
      <t>ユラ</t>
    </rPh>
    <rPh sb="8" eb="9">
      <t>ヤド</t>
    </rPh>
    <phoneticPr fontId="3"/>
  </si>
  <si>
    <t>東郷運動公園</t>
    <rPh sb="0" eb="2">
      <t>トウゴウ</t>
    </rPh>
    <rPh sb="2" eb="4">
      <t>ウンドウ</t>
    </rPh>
    <rPh sb="4" eb="6">
      <t>コウエン</t>
    </rPh>
    <phoneticPr fontId="3"/>
  </si>
  <si>
    <t>東伯郡湯梨浜町大字川上136-1</t>
    <rPh sb="3" eb="7">
      <t>ユリハマチョウ</t>
    </rPh>
    <rPh sb="7" eb="9">
      <t>オオアザ</t>
    </rPh>
    <rPh sb="9" eb="11">
      <t>カワカミ</t>
    </rPh>
    <phoneticPr fontId="3"/>
  </si>
  <si>
    <t>東郷湖ドラゴンカヌー艇庫</t>
    <rPh sb="0" eb="3">
      <t>トウゴウコ</t>
    </rPh>
    <rPh sb="10" eb="12">
      <t>テイコ</t>
    </rPh>
    <phoneticPr fontId="3"/>
  </si>
  <si>
    <t>東伯郡湯梨浜町大字南谷572</t>
    <rPh sb="3" eb="7">
      <t>ユリハマチョウ</t>
    </rPh>
    <rPh sb="7" eb="9">
      <t>オオアザ</t>
    </rPh>
    <rPh sb="9" eb="11">
      <t>ミナミダニ</t>
    </rPh>
    <phoneticPr fontId="3"/>
  </si>
  <si>
    <t>田後保育所</t>
    <rPh sb="0" eb="2">
      <t>タゴ</t>
    </rPh>
    <rPh sb="2" eb="4">
      <t>ホイク</t>
    </rPh>
    <rPh sb="4" eb="5">
      <t>ショ</t>
    </rPh>
    <phoneticPr fontId="3"/>
  </si>
  <si>
    <t>東伯郡湯梨浜町大字田後781-2</t>
    <rPh sb="3" eb="7">
      <t>ユリハマチョウ</t>
    </rPh>
    <rPh sb="7" eb="9">
      <t>オオアザ</t>
    </rPh>
    <rPh sb="9" eb="11">
      <t>タゴ</t>
    </rPh>
    <phoneticPr fontId="3"/>
  </si>
  <si>
    <t>松崎幼稚園</t>
    <rPh sb="0" eb="2">
      <t>マツザキ</t>
    </rPh>
    <rPh sb="2" eb="5">
      <t>ヨウチエン</t>
    </rPh>
    <phoneticPr fontId="3"/>
  </si>
  <si>
    <t>東伯郡湯梨浜町大字中興寺192-1</t>
    <rPh sb="3" eb="7">
      <t>ユリハマチョウ</t>
    </rPh>
    <rPh sb="7" eb="9">
      <t>オオアザ</t>
    </rPh>
    <rPh sb="9" eb="10">
      <t>ナカ</t>
    </rPh>
    <rPh sb="10" eb="11">
      <t>キョウ</t>
    </rPh>
    <rPh sb="11" eb="12">
      <t>テラ</t>
    </rPh>
    <phoneticPr fontId="3"/>
  </si>
  <si>
    <t>長瀬保育所</t>
    <rPh sb="0" eb="2">
      <t>ナガセ</t>
    </rPh>
    <rPh sb="2" eb="5">
      <t>ホイクショ</t>
    </rPh>
    <phoneticPr fontId="3"/>
  </si>
  <si>
    <t>東伯郡湯梨浜町はわい長瀬544</t>
    <rPh sb="3" eb="7">
      <t>ユリハマチョウ</t>
    </rPh>
    <rPh sb="10" eb="12">
      <t>ナガセ</t>
    </rPh>
    <phoneticPr fontId="3"/>
  </si>
  <si>
    <t>はわいこども園</t>
    <rPh sb="6" eb="7">
      <t>エン</t>
    </rPh>
    <phoneticPr fontId="3"/>
  </si>
  <si>
    <t>東伯郡湯梨浜町光吉107-1</t>
    <rPh sb="3" eb="7">
      <t>ユリハマチョウ</t>
    </rPh>
    <rPh sb="7" eb="8">
      <t>ヒカリ</t>
    </rPh>
    <rPh sb="8" eb="9">
      <t>ヨシ</t>
    </rPh>
    <phoneticPr fontId="3"/>
  </si>
  <si>
    <t>琴浦町立やばせこども園</t>
    <rPh sb="0" eb="2">
      <t>コトウラ</t>
    </rPh>
    <rPh sb="2" eb="4">
      <t>チョウリツ</t>
    </rPh>
    <rPh sb="10" eb="11">
      <t>エン</t>
    </rPh>
    <phoneticPr fontId="3"/>
  </si>
  <si>
    <t>東伯郡琴浦町田越550</t>
    <rPh sb="3" eb="6">
      <t>コトウラチョウ</t>
    </rPh>
    <rPh sb="6" eb="8">
      <t>タコエ</t>
    </rPh>
    <phoneticPr fontId="3"/>
  </si>
  <si>
    <t>大誠こども園</t>
    <rPh sb="0" eb="2">
      <t>タイセイ</t>
    </rPh>
    <rPh sb="5" eb="6">
      <t>エン</t>
    </rPh>
    <phoneticPr fontId="3"/>
  </si>
  <si>
    <t>東伯郡北栄町瀬戸38-1</t>
    <rPh sb="3" eb="6">
      <t>ホクエイチョウ</t>
    </rPh>
    <rPh sb="6" eb="8">
      <t>セト</t>
    </rPh>
    <phoneticPr fontId="3"/>
  </si>
  <si>
    <t>北条こども園</t>
    <phoneticPr fontId="3"/>
  </si>
  <si>
    <t>東伯郡北栄町国坂680</t>
    <phoneticPr fontId="3"/>
  </si>
  <si>
    <t>由良こども園</t>
    <phoneticPr fontId="3"/>
  </si>
  <si>
    <t>東伯郡北栄町由良宿1802-1</t>
    <phoneticPr fontId="3"/>
  </si>
  <si>
    <t>大谷保育所</t>
    <phoneticPr fontId="3"/>
  </si>
  <si>
    <t>東伯郡北栄町大谷2112-175</t>
    <phoneticPr fontId="3"/>
  </si>
  <si>
    <t>株式会社　鳥取県倉吉自動車学校</t>
    <rPh sb="0" eb="4">
      <t>カブシキガイシャ</t>
    </rPh>
    <rPh sb="5" eb="8">
      <t>トットリケン</t>
    </rPh>
    <rPh sb="8" eb="10">
      <t>クラヨシ</t>
    </rPh>
    <rPh sb="10" eb="13">
      <t>ジドウシャ</t>
    </rPh>
    <rPh sb="13" eb="15">
      <t>ガッコウ</t>
    </rPh>
    <phoneticPr fontId="8"/>
  </si>
  <si>
    <t>東伯郡北栄町西園866</t>
    <rPh sb="0" eb="3">
      <t>トウハクグン</t>
    </rPh>
    <rPh sb="3" eb="6">
      <t>ホクエイチョウ</t>
    </rPh>
    <rPh sb="6" eb="8">
      <t>ニシゾノ</t>
    </rPh>
    <phoneticPr fontId="8"/>
  </si>
  <si>
    <t>鳥取県立総合療育センター</t>
    <rPh sb="0" eb="4">
      <t>トットリケンリツ</t>
    </rPh>
    <rPh sb="4" eb="6">
      <t>ソウゴウ</t>
    </rPh>
    <rPh sb="6" eb="8">
      <t>リョウイク</t>
    </rPh>
    <phoneticPr fontId="3"/>
  </si>
  <si>
    <t>米子市上福原7丁目13-3</t>
    <rPh sb="0" eb="3">
      <t>ヨナゴシ</t>
    </rPh>
    <rPh sb="3" eb="4">
      <t>カミ</t>
    </rPh>
    <rPh sb="4" eb="5">
      <t>フク</t>
    </rPh>
    <rPh sb="5" eb="6">
      <t>ハラ</t>
    </rPh>
    <rPh sb="7" eb="9">
      <t>チョウメ</t>
    </rPh>
    <phoneticPr fontId="3"/>
  </si>
  <si>
    <t>（再掲）鳥取県立総合療育センター</t>
    <rPh sb="1" eb="3">
      <t>サイケイ</t>
    </rPh>
    <rPh sb="4" eb="8">
      <t>トットリケンリツ</t>
    </rPh>
    <rPh sb="8" eb="10">
      <t>ソウゴウ</t>
    </rPh>
    <rPh sb="10" eb="12">
      <t>リョウイク</t>
    </rPh>
    <phoneticPr fontId="3"/>
  </si>
  <si>
    <t>医療法人　成南会米子南クリニック</t>
    <rPh sb="0" eb="2">
      <t>イリョウ</t>
    </rPh>
    <rPh sb="2" eb="4">
      <t>ホウジン</t>
    </rPh>
    <rPh sb="5" eb="6">
      <t>ナ</t>
    </rPh>
    <rPh sb="6" eb="7">
      <t>ミナミ</t>
    </rPh>
    <rPh sb="7" eb="8">
      <t>カイ</t>
    </rPh>
    <rPh sb="8" eb="10">
      <t>ヨナゴ</t>
    </rPh>
    <rPh sb="10" eb="11">
      <t>ミナミ</t>
    </rPh>
    <phoneticPr fontId="3"/>
  </si>
  <si>
    <t>米子市奥谷1135番地7</t>
    <rPh sb="0" eb="3">
      <t>ヨナゴシ</t>
    </rPh>
    <rPh sb="3" eb="5">
      <t>オクタニ</t>
    </rPh>
    <rPh sb="9" eb="11">
      <t>バンチ</t>
    </rPh>
    <phoneticPr fontId="3"/>
  </si>
  <si>
    <t>荒川耳鼻咽喉科</t>
    <rPh sb="0" eb="2">
      <t>アラカワ</t>
    </rPh>
    <rPh sb="2" eb="4">
      <t>ジビ</t>
    </rPh>
    <phoneticPr fontId="3"/>
  </si>
  <si>
    <t>米子市東福原6-12-43</t>
    <rPh sb="0" eb="2">
      <t>ヨナゴ</t>
    </rPh>
    <rPh sb="2" eb="3">
      <t>シ</t>
    </rPh>
    <rPh sb="3" eb="4">
      <t>ヒガシ</t>
    </rPh>
    <rPh sb="4" eb="5">
      <t>フク</t>
    </rPh>
    <rPh sb="5" eb="6">
      <t>ハラ</t>
    </rPh>
    <phoneticPr fontId="3"/>
  </si>
  <si>
    <t>養和病院　仁風荘</t>
    <rPh sb="0" eb="2">
      <t>ヨウワ</t>
    </rPh>
    <rPh sb="2" eb="4">
      <t>ビョウイン</t>
    </rPh>
    <rPh sb="5" eb="6">
      <t>ジン</t>
    </rPh>
    <rPh sb="6" eb="7">
      <t>フウ</t>
    </rPh>
    <rPh sb="7" eb="8">
      <t>ショウ</t>
    </rPh>
    <phoneticPr fontId="3"/>
  </si>
  <si>
    <t>米子市上後藤3-5-1</t>
    <rPh sb="0" eb="3">
      <t>ヨナゴシ</t>
    </rPh>
    <rPh sb="3" eb="6">
      <t>カミゴトウ</t>
    </rPh>
    <phoneticPr fontId="3"/>
  </si>
  <si>
    <t>博愛病院</t>
    <rPh sb="0" eb="2">
      <t>ハクアイ</t>
    </rPh>
    <rPh sb="2" eb="4">
      <t>ビョウイン</t>
    </rPh>
    <phoneticPr fontId="3"/>
  </si>
  <si>
    <t>米子市両三柳1880</t>
    <rPh sb="0" eb="2">
      <t>ヨナゴ</t>
    </rPh>
    <rPh sb="2" eb="3">
      <t>シ</t>
    </rPh>
    <rPh sb="3" eb="4">
      <t>リョウ</t>
    </rPh>
    <rPh sb="4" eb="5">
      <t>サン</t>
    </rPh>
    <rPh sb="5" eb="6">
      <t>ヤナギ</t>
    </rPh>
    <phoneticPr fontId="3"/>
  </si>
  <si>
    <t>米子病院</t>
    <rPh sb="0" eb="2">
      <t>ヨナゴ</t>
    </rPh>
    <rPh sb="2" eb="4">
      <t>ビョウイン</t>
    </rPh>
    <phoneticPr fontId="3"/>
  </si>
  <si>
    <t>米子市日原319-1</t>
    <rPh sb="0" eb="3">
      <t>ヨナゴシ</t>
    </rPh>
    <rPh sb="3" eb="5">
      <t>ヒバラ</t>
    </rPh>
    <phoneticPr fontId="3"/>
  </si>
  <si>
    <t>きやま歯科医院</t>
    <rPh sb="3" eb="5">
      <t>シカ</t>
    </rPh>
    <rPh sb="5" eb="7">
      <t>イイン</t>
    </rPh>
    <phoneticPr fontId="3"/>
  </si>
  <si>
    <t>米子市両三柳35-2</t>
    <rPh sb="0" eb="3">
      <t>ヨナゴシ</t>
    </rPh>
    <rPh sb="3" eb="4">
      <t>リョウ</t>
    </rPh>
    <rPh sb="4" eb="5">
      <t>ミ</t>
    </rPh>
    <rPh sb="5" eb="6">
      <t>ヤナギ</t>
    </rPh>
    <phoneticPr fontId="3"/>
  </si>
  <si>
    <t>鳥取大学医学部附属病院第１駐車場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1" eb="12">
      <t>ダイ</t>
    </rPh>
    <rPh sb="13" eb="15">
      <t>チュウシャ</t>
    </rPh>
    <rPh sb="15" eb="16">
      <t>ジョウ</t>
    </rPh>
    <phoneticPr fontId="3"/>
  </si>
  <si>
    <t>米子市西町36-1</t>
    <rPh sb="0" eb="3">
      <t>ヨナゴシ</t>
    </rPh>
    <rPh sb="3" eb="4">
      <t>ニシ</t>
    </rPh>
    <rPh sb="4" eb="5">
      <t>マチ</t>
    </rPh>
    <phoneticPr fontId="3"/>
  </si>
  <si>
    <t>医療法人社団　植木歯科医院</t>
    <rPh sb="9" eb="11">
      <t>シカ</t>
    </rPh>
    <phoneticPr fontId="3"/>
  </si>
  <si>
    <t>米子市諏訪51-5</t>
    <phoneticPr fontId="3"/>
  </si>
  <si>
    <t>医療法人社団　りつ歯科医院</t>
    <rPh sb="0" eb="2">
      <t>イリョウ</t>
    </rPh>
    <rPh sb="2" eb="4">
      <t>ホウジン</t>
    </rPh>
    <rPh sb="4" eb="6">
      <t>シャダン</t>
    </rPh>
    <rPh sb="9" eb="11">
      <t>シカ</t>
    </rPh>
    <rPh sb="11" eb="13">
      <t>イイン</t>
    </rPh>
    <phoneticPr fontId="3"/>
  </si>
  <si>
    <t>米子市夜見町2279-2</t>
    <rPh sb="0" eb="3">
      <t>ヨナゴシ</t>
    </rPh>
    <rPh sb="3" eb="4">
      <t>ヨル</t>
    </rPh>
    <rPh sb="4" eb="5">
      <t>ミ</t>
    </rPh>
    <rPh sb="5" eb="6">
      <t>マチ</t>
    </rPh>
    <phoneticPr fontId="3"/>
  </si>
  <si>
    <t>やお歯科クリニック</t>
    <phoneticPr fontId="3"/>
  </si>
  <si>
    <t>米子市上福原三丁目3-22</t>
    <rPh sb="0" eb="3">
      <t>ヨナゴシ</t>
    </rPh>
    <rPh sb="3" eb="6">
      <t>カミフクハラ</t>
    </rPh>
    <rPh sb="6" eb="9">
      <t>サンチョウメ</t>
    </rPh>
    <phoneticPr fontId="3"/>
  </si>
  <si>
    <t>鳥取県西部医師会館</t>
    <rPh sb="0" eb="3">
      <t>トットリケン</t>
    </rPh>
    <rPh sb="3" eb="5">
      <t>セイブ</t>
    </rPh>
    <rPh sb="5" eb="7">
      <t>イシ</t>
    </rPh>
    <rPh sb="7" eb="9">
      <t>カイカン</t>
    </rPh>
    <phoneticPr fontId="3"/>
  </si>
  <si>
    <t>米子市久米町136番地</t>
    <rPh sb="0" eb="3">
      <t>ヨナゴシ</t>
    </rPh>
    <rPh sb="3" eb="6">
      <t>クメチョウ</t>
    </rPh>
    <rPh sb="9" eb="11">
      <t>バンチ</t>
    </rPh>
    <phoneticPr fontId="3"/>
  </si>
  <si>
    <t>真誠会セントラルクリニック</t>
    <rPh sb="0" eb="2">
      <t>シンセイ</t>
    </rPh>
    <rPh sb="2" eb="3">
      <t>カイ</t>
    </rPh>
    <phoneticPr fontId="3"/>
  </si>
  <si>
    <t>米子市河崎580番地</t>
    <rPh sb="0" eb="3">
      <t>ヨナゴシ</t>
    </rPh>
    <rPh sb="3" eb="5">
      <t>カワサキ</t>
    </rPh>
    <rPh sb="8" eb="10">
      <t>バンチ</t>
    </rPh>
    <phoneticPr fontId="10"/>
  </si>
  <si>
    <t>魚谷眼科医院</t>
    <rPh sb="0" eb="2">
      <t>ウオタニ</t>
    </rPh>
    <rPh sb="2" eb="4">
      <t>ガンカ</t>
    </rPh>
    <rPh sb="4" eb="6">
      <t>イイン</t>
    </rPh>
    <phoneticPr fontId="3"/>
  </si>
  <si>
    <t>米子市上後藤2-3-3</t>
    <rPh sb="0" eb="3">
      <t>ヨナゴシ</t>
    </rPh>
    <rPh sb="3" eb="4">
      <t>ウエ</t>
    </rPh>
    <rPh sb="4" eb="6">
      <t>ゴトウ</t>
    </rPh>
    <phoneticPr fontId="3"/>
  </si>
  <si>
    <t>神鳥眼科医院</t>
    <phoneticPr fontId="3"/>
  </si>
  <si>
    <t>米子市博労町4丁目331番地</t>
  </si>
  <si>
    <t>医療法人　中曽産婦人科医院</t>
    <rPh sb="0" eb="2">
      <t>イリョウ</t>
    </rPh>
    <rPh sb="2" eb="4">
      <t>ホウジン</t>
    </rPh>
    <rPh sb="5" eb="6">
      <t>ナカ</t>
    </rPh>
    <rPh sb="6" eb="7">
      <t>ソ</t>
    </rPh>
    <rPh sb="7" eb="11">
      <t>サンフジンカ</t>
    </rPh>
    <rPh sb="11" eb="13">
      <t>イイン</t>
    </rPh>
    <phoneticPr fontId="8"/>
  </si>
  <si>
    <t>米子市西福原4-8-41</t>
    <rPh sb="0" eb="3">
      <t>ヨナゴシ</t>
    </rPh>
    <rPh sb="3" eb="4">
      <t>ニシ</t>
    </rPh>
    <rPh sb="4" eb="5">
      <t>フク</t>
    </rPh>
    <rPh sb="5" eb="6">
      <t>バラ</t>
    </rPh>
    <phoneticPr fontId="8"/>
  </si>
  <si>
    <t>成実ひふ科内科クリニック</t>
    <rPh sb="0" eb="2">
      <t>ナルミ</t>
    </rPh>
    <rPh sb="4" eb="5">
      <t>カ</t>
    </rPh>
    <rPh sb="5" eb="7">
      <t>ナイカ</t>
    </rPh>
    <phoneticPr fontId="8"/>
  </si>
  <si>
    <t>米子市石井699-1</t>
    <rPh sb="0" eb="3">
      <t>ヨナゴシ</t>
    </rPh>
    <rPh sb="3" eb="5">
      <t>イシイ</t>
    </rPh>
    <phoneticPr fontId="8"/>
  </si>
  <si>
    <t>アーニスト歯科クリニック</t>
    <rPh sb="5" eb="7">
      <t>シカ</t>
    </rPh>
    <phoneticPr fontId="7"/>
  </si>
  <si>
    <t>米子市旗ヶ崎6-19-37</t>
    <rPh sb="0" eb="3">
      <t>ヨナゴシ</t>
    </rPh>
    <rPh sb="3" eb="4">
      <t>ハタ</t>
    </rPh>
    <rPh sb="5" eb="6">
      <t>サキ</t>
    </rPh>
    <phoneticPr fontId="7"/>
  </si>
  <si>
    <t>たなか内科クリニック</t>
    <rPh sb="3" eb="5">
      <t>ナイカ</t>
    </rPh>
    <phoneticPr fontId="3"/>
  </si>
  <si>
    <t>米子市浦津222-17</t>
    <rPh sb="0" eb="3">
      <t>ヨナゴシ</t>
    </rPh>
    <rPh sb="3" eb="4">
      <t>ウラ</t>
    </rPh>
    <rPh sb="4" eb="5">
      <t>ツ</t>
    </rPh>
    <phoneticPr fontId="7"/>
  </si>
  <si>
    <t>弓場医院</t>
    <rPh sb="0" eb="2">
      <t>ユミバ</t>
    </rPh>
    <rPh sb="2" eb="4">
      <t>イイン</t>
    </rPh>
    <phoneticPr fontId="3"/>
  </si>
  <si>
    <t>米子市旗ヶ崎2-12-10</t>
    <rPh sb="0" eb="3">
      <t>ヨナゴシ</t>
    </rPh>
    <rPh sb="3" eb="4">
      <t>ハタ</t>
    </rPh>
    <rPh sb="5" eb="6">
      <t>サキ</t>
    </rPh>
    <phoneticPr fontId="1"/>
  </si>
  <si>
    <t>鳥取県西部総合事務所福祉保健局</t>
    <rPh sb="0" eb="3">
      <t>トットリケン</t>
    </rPh>
    <rPh sb="3" eb="5">
      <t>セイブ</t>
    </rPh>
    <rPh sb="5" eb="7">
      <t>ソウゴウ</t>
    </rPh>
    <rPh sb="7" eb="9">
      <t>ジム</t>
    </rPh>
    <rPh sb="9" eb="10">
      <t>ショ</t>
    </rPh>
    <rPh sb="10" eb="12">
      <t>フクシ</t>
    </rPh>
    <rPh sb="12" eb="14">
      <t>ホケン</t>
    </rPh>
    <rPh sb="14" eb="15">
      <t>キョク</t>
    </rPh>
    <phoneticPr fontId="3"/>
  </si>
  <si>
    <t>米子市東福原1-1-45</t>
    <rPh sb="0" eb="3">
      <t>ヨナゴシ</t>
    </rPh>
    <rPh sb="3" eb="4">
      <t>ヒガシ</t>
    </rPh>
    <rPh sb="4" eb="5">
      <t>フク</t>
    </rPh>
    <rPh sb="5" eb="6">
      <t>ハラ</t>
    </rPh>
    <phoneticPr fontId="3"/>
  </si>
  <si>
    <t>鳥取県立皆生尚寿苑</t>
    <rPh sb="4" eb="6">
      <t>カイケ</t>
    </rPh>
    <rPh sb="6" eb="7">
      <t>ショウ</t>
    </rPh>
    <rPh sb="7" eb="8">
      <t>ジュ</t>
    </rPh>
    <rPh sb="8" eb="9">
      <t>エン</t>
    </rPh>
    <phoneticPr fontId="3"/>
  </si>
  <si>
    <t>米子市新開1丁目5-15</t>
    <rPh sb="0" eb="3">
      <t>ヨナゴシ</t>
    </rPh>
    <rPh sb="3" eb="5">
      <t>シンカイ</t>
    </rPh>
    <rPh sb="6" eb="8">
      <t>チョウメ</t>
    </rPh>
    <phoneticPr fontId="10"/>
  </si>
  <si>
    <t>米子市前田隣保館</t>
    <phoneticPr fontId="3"/>
  </si>
  <si>
    <t>米子市尾高1424番地11</t>
    <phoneticPr fontId="3"/>
  </si>
  <si>
    <t>米子市下福万隣保館</t>
    <rPh sb="0" eb="3">
      <t>ヨナゴシ</t>
    </rPh>
    <rPh sb="3" eb="4">
      <t>シモ</t>
    </rPh>
    <rPh sb="4" eb="5">
      <t>フク</t>
    </rPh>
    <rPh sb="5" eb="6">
      <t>マン</t>
    </rPh>
    <rPh sb="6" eb="8">
      <t>リンポ</t>
    </rPh>
    <rPh sb="8" eb="9">
      <t>カン</t>
    </rPh>
    <phoneticPr fontId="10"/>
  </si>
  <si>
    <t>米子市福万199番地1</t>
    <rPh sb="0" eb="3">
      <t>ヨナゴシ</t>
    </rPh>
    <rPh sb="3" eb="4">
      <t>フク</t>
    </rPh>
    <rPh sb="4" eb="5">
      <t>マン</t>
    </rPh>
    <rPh sb="8" eb="10">
      <t>バンチ</t>
    </rPh>
    <phoneticPr fontId="10"/>
  </si>
  <si>
    <t>米子市福祉保健総合センター（ふれあいの里）</t>
    <rPh sb="0" eb="3">
      <t>ヨナゴシ</t>
    </rPh>
    <rPh sb="3" eb="5">
      <t>フクシ</t>
    </rPh>
    <rPh sb="5" eb="7">
      <t>ホケン</t>
    </rPh>
    <rPh sb="7" eb="9">
      <t>ソウゴウ</t>
    </rPh>
    <rPh sb="19" eb="20">
      <t>サト</t>
    </rPh>
    <phoneticPr fontId="10"/>
  </si>
  <si>
    <t>米子市錦町1丁目139番地3</t>
    <rPh sb="0" eb="3">
      <t>ヨナゴシ</t>
    </rPh>
    <rPh sb="3" eb="4">
      <t>ニシキ</t>
    </rPh>
    <rPh sb="4" eb="5">
      <t>マチ</t>
    </rPh>
    <rPh sb="6" eb="8">
      <t>チョウメ</t>
    </rPh>
    <rPh sb="11" eb="13">
      <t>バンチ</t>
    </rPh>
    <phoneticPr fontId="10"/>
  </si>
  <si>
    <t>あかしや</t>
    <phoneticPr fontId="10"/>
  </si>
  <si>
    <t>米子市夜見町330-3</t>
    <rPh sb="0" eb="3">
      <t>ヨナゴシ</t>
    </rPh>
    <rPh sb="3" eb="4">
      <t>ヨル</t>
    </rPh>
    <rPh sb="4" eb="5">
      <t>ミ</t>
    </rPh>
    <rPh sb="5" eb="6">
      <t>チョウ</t>
    </rPh>
    <phoneticPr fontId="10"/>
  </si>
  <si>
    <t>巌ケアパートナーズ</t>
    <rPh sb="0" eb="1">
      <t>イワオ</t>
    </rPh>
    <phoneticPr fontId="3"/>
  </si>
  <si>
    <t>米子市蚊屋289-13</t>
    <rPh sb="0" eb="3">
      <t>ヨナゴシ</t>
    </rPh>
    <rPh sb="3" eb="5">
      <t>カヤ</t>
    </rPh>
    <phoneticPr fontId="3"/>
  </si>
  <si>
    <t>介護老人保健施設　仁風荘</t>
    <rPh sb="0" eb="2">
      <t>カイゴ</t>
    </rPh>
    <rPh sb="2" eb="4">
      <t>ロウジン</t>
    </rPh>
    <rPh sb="4" eb="6">
      <t>ホケン</t>
    </rPh>
    <rPh sb="6" eb="8">
      <t>シセツ</t>
    </rPh>
    <rPh sb="9" eb="10">
      <t>ジン</t>
    </rPh>
    <rPh sb="10" eb="11">
      <t>フウ</t>
    </rPh>
    <rPh sb="11" eb="12">
      <t>ショウ</t>
    </rPh>
    <phoneticPr fontId="3"/>
  </si>
  <si>
    <t>障害者生活支援センター　すてっぷ</t>
    <rPh sb="0" eb="3">
      <t>ショウガイシャ</t>
    </rPh>
    <rPh sb="3" eb="5">
      <t>セイカツ</t>
    </rPh>
    <rPh sb="5" eb="7">
      <t>シエン</t>
    </rPh>
    <phoneticPr fontId="3"/>
  </si>
  <si>
    <t>米子市道笑町2丁目126-4稲田地所第5ビル1階</t>
    <rPh sb="0" eb="2">
      <t>ヨナゴ</t>
    </rPh>
    <rPh sb="2" eb="3">
      <t>シ</t>
    </rPh>
    <rPh sb="3" eb="4">
      <t>ミチ</t>
    </rPh>
    <rPh sb="4" eb="5">
      <t>ワラ</t>
    </rPh>
    <rPh sb="5" eb="6">
      <t>マチ</t>
    </rPh>
    <rPh sb="7" eb="9">
      <t>チョウメ</t>
    </rPh>
    <rPh sb="14" eb="16">
      <t>イナダ</t>
    </rPh>
    <rPh sb="16" eb="17">
      <t>チ</t>
    </rPh>
    <rPh sb="17" eb="18">
      <t>ショ</t>
    </rPh>
    <rPh sb="18" eb="19">
      <t>ダイ</t>
    </rPh>
    <rPh sb="23" eb="24">
      <t>カイ</t>
    </rPh>
    <phoneticPr fontId="3"/>
  </si>
  <si>
    <t>障害者就業・生活支援センター　しゅーと</t>
    <rPh sb="0" eb="3">
      <t>ショウガイシャ</t>
    </rPh>
    <rPh sb="3" eb="5">
      <t>シュウギョウ</t>
    </rPh>
    <rPh sb="6" eb="8">
      <t>セイカツ</t>
    </rPh>
    <rPh sb="8" eb="10">
      <t>シエン</t>
    </rPh>
    <phoneticPr fontId="3"/>
  </si>
  <si>
    <t>デイセンター　はみんぐ</t>
    <phoneticPr fontId="3"/>
  </si>
  <si>
    <t>米子市東福原5丁目6-25</t>
    <rPh sb="7" eb="9">
      <t>チョウメ</t>
    </rPh>
    <phoneticPr fontId="3"/>
  </si>
  <si>
    <t>なんぶ幸朋苑</t>
    <rPh sb="3" eb="6">
      <t>コウホウエン</t>
    </rPh>
    <phoneticPr fontId="3"/>
  </si>
  <si>
    <t>米子市石井1238</t>
    <rPh sb="0" eb="3">
      <t>ヨナゴシ</t>
    </rPh>
    <rPh sb="3" eb="5">
      <t>イシイ</t>
    </rPh>
    <phoneticPr fontId="3"/>
  </si>
  <si>
    <t>障がい者支援センター　和おん</t>
    <rPh sb="0" eb="1">
      <t>ショウ</t>
    </rPh>
    <rPh sb="3" eb="4">
      <t>シャ</t>
    </rPh>
    <rPh sb="4" eb="6">
      <t>シエン</t>
    </rPh>
    <rPh sb="11" eb="12">
      <t>ワ</t>
    </rPh>
    <phoneticPr fontId="8"/>
  </si>
  <si>
    <t>米子市富益町4684</t>
    <rPh sb="0" eb="3">
      <t>ヨナゴシ</t>
    </rPh>
    <rPh sb="3" eb="6">
      <t>トミマスチョウ</t>
    </rPh>
    <phoneticPr fontId="8"/>
  </si>
  <si>
    <t>よなご大平園</t>
    <rPh sb="3" eb="5">
      <t>オオヒラ</t>
    </rPh>
    <rPh sb="5" eb="6">
      <t>エン</t>
    </rPh>
    <phoneticPr fontId="7"/>
  </si>
  <si>
    <t>米子市二本木1690</t>
    <rPh sb="0" eb="3">
      <t>ヨナゴシ</t>
    </rPh>
    <rPh sb="3" eb="6">
      <t>ニホンギ</t>
    </rPh>
    <phoneticPr fontId="7"/>
  </si>
  <si>
    <t>社会福祉法人　こうほうえん アザレアコートこうほうえん及びレストランアザレアコート</t>
    <rPh sb="27" eb="28">
      <t>オヨ</t>
    </rPh>
    <phoneticPr fontId="3"/>
  </si>
  <si>
    <t>米子市両三柳1400</t>
    <rPh sb="0" eb="3">
      <t>ヨナゴシ</t>
    </rPh>
    <rPh sb="3" eb="6">
      <t>リョウミツヤナギ</t>
    </rPh>
    <phoneticPr fontId="3"/>
  </si>
  <si>
    <t>介護老人福祉施設　博愛苑</t>
    <rPh sb="0" eb="2">
      <t>カイゴ</t>
    </rPh>
    <rPh sb="2" eb="4">
      <t>ロウジン</t>
    </rPh>
    <rPh sb="4" eb="6">
      <t>フクシ</t>
    </rPh>
    <rPh sb="6" eb="8">
      <t>シセツ</t>
    </rPh>
    <rPh sb="9" eb="11">
      <t>ハクアイ</t>
    </rPh>
    <rPh sb="11" eb="12">
      <t>エン</t>
    </rPh>
    <phoneticPr fontId="3"/>
  </si>
  <si>
    <t>米子市一部555番地</t>
    <rPh sb="0" eb="3">
      <t>ヨナゴシ</t>
    </rPh>
    <rPh sb="3" eb="5">
      <t>イチブ</t>
    </rPh>
    <rPh sb="8" eb="10">
      <t>バンチ</t>
    </rPh>
    <phoneticPr fontId="1"/>
  </si>
  <si>
    <t>NPO法人　サポートイルカ</t>
    <phoneticPr fontId="3"/>
  </si>
  <si>
    <t>米子市新山1番地</t>
    <phoneticPr fontId="3"/>
  </si>
  <si>
    <t>鳥取県立米子コンベンションセンター</t>
    <rPh sb="0" eb="4">
      <t>トットリケンリツ</t>
    </rPh>
    <rPh sb="4" eb="6">
      <t>ヨナゴ</t>
    </rPh>
    <phoneticPr fontId="3"/>
  </si>
  <si>
    <t>米子市末広町294番地</t>
    <rPh sb="0" eb="3">
      <t>ヨナゴシ</t>
    </rPh>
    <rPh sb="3" eb="6">
      <t>スエヒロチョウ</t>
    </rPh>
    <rPh sb="9" eb="11">
      <t>バンチ</t>
    </rPh>
    <phoneticPr fontId="3"/>
  </si>
  <si>
    <t>米子市公会堂</t>
    <rPh sb="0" eb="2">
      <t>ヨナゴ</t>
    </rPh>
    <rPh sb="2" eb="3">
      <t>シ</t>
    </rPh>
    <rPh sb="3" eb="5">
      <t>コウカイ</t>
    </rPh>
    <rPh sb="5" eb="6">
      <t>ドウ</t>
    </rPh>
    <phoneticPr fontId="10"/>
  </si>
  <si>
    <t>米子市角盤町2丁目61番地</t>
    <rPh sb="0" eb="3">
      <t>ヨナゴシ</t>
    </rPh>
    <rPh sb="3" eb="4">
      <t>カク</t>
    </rPh>
    <rPh sb="4" eb="5">
      <t>バン</t>
    </rPh>
    <rPh sb="5" eb="6">
      <t>チョウ</t>
    </rPh>
    <rPh sb="7" eb="9">
      <t>チョウメ</t>
    </rPh>
    <rPh sb="11" eb="13">
      <t>バンチ</t>
    </rPh>
    <phoneticPr fontId="10"/>
  </si>
  <si>
    <t>米子市美術館</t>
    <rPh sb="0" eb="3">
      <t>ヨナゴシ</t>
    </rPh>
    <rPh sb="3" eb="6">
      <t>ビジュツカン</t>
    </rPh>
    <phoneticPr fontId="10"/>
  </si>
  <si>
    <t>米子市中町12番地</t>
    <rPh sb="0" eb="3">
      <t>ヨナゴシ</t>
    </rPh>
    <rPh sb="3" eb="5">
      <t>ナカマチ</t>
    </rPh>
    <rPh sb="7" eb="9">
      <t>バンチ</t>
    </rPh>
    <phoneticPr fontId="10"/>
  </si>
  <si>
    <t>鳥取県西部総合事務所</t>
    <rPh sb="0" eb="3">
      <t>トットリケン</t>
    </rPh>
    <rPh sb="3" eb="5">
      <t>セイブ</t>
    </rPh>
    <rPh sb="5" eb="7">
      <t>ソウゴウ</t>
    </rPh>
    <rPh sb="7" eb="9">
      <t>ジム</t>
    </rPh>
    <rPh sb="9" eb="10">
      <t>ショ</t>
    </rPh>
    <phoneticPr fontId="3"/>
  </si>
  <si>
    <t>米子市糀町一丁目160番地</t>
    <rPh sb="0" eb="3">
      <t>ヨナゴシ</t>
    </rPh>
    <rPh sb="3" eb="5">
      <t>コウジマチ</t>
    </rPh>
    <rPh sb="5" eb="6">
      <t>イチ</t>
    </rPh>
    <rPh sb="6" eb="8">
      <t>チョウメ</t>
    </rPh>
    <rPh sb="11" eb="13">
      <t>バンチ</t>
    </rPh>
    <phoneticPr fontId="3"/>
  </si>
  <si>
    <t>米子市役所本庁舎</t>
    <rPh sb="0" eb="2">
      <t>ヨナゴ</t>
    </rPh>
    <rPh sb="2" eb="5">
      <t>シヤクショ</t>
    </rPh>
    <rPh sb="5" eb="6">
      <t>ホン</t>
    </rPh>
    <rPh sb="6" eb="8">
      <t>チョウシャ</t>
    </rPh>
    <phoneticPr fontId="10"/>
  </si>
  <si>
    <t>米子市加茂町1-1</t>
    <rPh sb="0" eb="3">
      <t>ヨナゴシ</t>
    </rPh>
    <rPh sb="3" eb="5">
      <t>カモ</t>
    </rPh>
    <rPh sb="5" eb="6">
      <t>マチ</t>
    </rPh>
    <phoneticPr fontId="10"/>
  </si>
  <si>
    <t>米子市役所第2庁舎</t>
    <rPh sb="0" eb="2">
      <t>ヨナゴ</t>
    </rPh>
    <rPh sb="2" eb="5">
      <t>シヤクショ</t>
    </rPh>
    <rPh sb="5" eb="6">
      <t>ダイ</t>
    </rPh>
    <rPh sb="7" eb="9">
      <t>チョウシャ</t>
    </rPh>
    <phoneticPr fontId="10"/>
  </si>
  <si>
    <t>米子市東町161-2</t>
    <rPh sb="0" eb="3">
      <t>ヨナゴシ</t>
    </rPh>
    <rPh sb="3" eb="5">
      <t>ヒガシマチ</t>
    </rPh>
    <phoneticPr fontId="10"/>
  </si>
  <si>
    <t>米子市役所旧庁舎</t>
    <rPh sb="0" eb="3">
      <t>ヨナゴシ</t>
    </rPh>
    <rPh sb="3" eb="5">
      <t>ヤクショ</t>
    </rPh>
    <rPh sb="5" eb="8">
      <t>キュウチョウシャ</t>
    </rPh>
    <phoneticPr fontId="10"/>
  </si>
  <si>
    <t>米子市中町20</t>
    <rPh sb="0" eb="3">
      <t>ヨナゴシ</t>
    </rPh>
    <rPh sb="3" eb="5">
      <t>ナカマチ</t>
    </rPh>
    <phoneticPr fontId="10"/>
  </si>
  <si>
    <t>米子市役所淀江支所</t>
    <rPh sb="0" eb="3">
      <t>ヨナゴシ</t>
    </rPh>
    <rPh sb="3" eb="5">
      <t>ヤクショ</t>
    </rPh>
    <rPh sb="5" eb="7">
      <t>ヨドエ</t>
    </rPh>
    <rPh sb="7" eb="9">
      <t>シショ</t>
    </rPh>
    <phoneticPr fontId="10"/>
  </si>
  <si>
    <t>米子市淀江町西原1129-1</t>
    <rPh sb="0" eb="3">
      <t>ヨナゴシ</t>
    </rPh>
    <rPh sb="3" eb="6">
      <t>ヨドエチョウ</t>
    </rPh>
    <rPh sb="6" eb="8">
      <t>ニシハラ</t>
    </rPh>
    <phoneticPr fontId="10"/>
  </si>
  <si>
    <t>鳥取地方法務局米子支局</t>
    <rPh sb="0" eb="2">
      <t>トットリ</t>
    </rPh>
    <rPh sb="2" eb="4">
      <t>チホウ</t>
    </rPh>
    <rPh sb="4" eb="7">
      <t>ホウムキョク</t>
    </rPh>
    <rPh sb="7" eb="9">
      <t>ヨナゴ</t>
    </rPh>
    <rPh sb="9" eb="11">
      <t>シキョク</t>
    </rPh>
    <phoneticPr fontId="3"/>
  </si>
  <si>
    <t>米子市旗ヶ崎二丁目10番12号</t>
    <rPh sb="0" eb="3">
      <t>ヨナゴシ</t>
    </rPh>
    <rPh sb="3" eb="6">
      <t>ハタガサキ</t>
    </rPh>
    <rPh sb="6" eb="7">
      <t>2</t>
    </rPh>
    <rPh sb="7" eb="9">
      <t>チョウメ</t>
    </rPh>
    <rPh sb="11" eb="12">
      <t>バン</t>
    </rPh>
    <rPh sb="14" eb="15">
      <t>ゴウ</t>
    </rPh>
    <phoneticPr fontId="3"/>
  </si>
  <si>
    <t>ブックヤード　チャプター1</t>
    <phoneticPr fontId="3"/>
  </si>
  <si>
    <t>米子市道笑町4-27-1</t>
    <rPh sb="0" eb="2">
      <t>ヨナゴ</t>
    </rPh>
    <rPh sb="2" eb="3">
      <t>シ</t>
    </rPh>
    <rPh sb="3" eb="4">
      <t>ミチ</t>
    </rPh>
    <rPh sb="4" eb="5">
      <t>ワラ</t>
    </rPh>
    <rPh sb="5" eb="6">
      <t>マチ</t>
    </rPh>
    <phoneticPr fontId="3"/>
  </si>
  <si>
    <t>ブックヤード　チャプター2</t>
    <phoneticPr fontId="3"/>
  </si>
  <si>
    <t>米子市両三柳12</t>
    <rPh sb="0" eb="2">
      <t>ヨナゴ</t>
    </rPh>
    <rPh sb="2" eb="3">
      <t>シ</t>
    </rPh>
    <rPh sb="3" eb="4">
      <t>リョウ</t>
    </rPh>
    <rPh sb="4" eb="5">
      <t>サン</t>
    </rPh>
    <rPh sb="5" eb="6">
      <t>ヤナギ</t>
    </rPh>
    <phoneticPr fontId="3"/>
  </si>
  <si>
    <t>焼肉韓国料理　大力家族亭</t>
    <rPh sb="0" eb="2">
      <t>ヤキニク</t>
    </rPh>
    <rPh sb="2" eb="4">
      <t>カンコク</t>
    </rPh>
    <rPh sb="4" eb="6">
      <t>リョウリ</t>
    </rPh>
    <rPh sb="7" eb="8">
      <t>ダイ</t>
    </rPh>
    <rPh sb="8" eb="9">
      <t>チカラ</t>
    </rPh>
    <rPh sb="9" eb="12">
      <t>カゾクテイ</t>
    </rPh>
    <phoneticPr fontId="3"/>
  </si>
  <si>
    <t>米子市東町401</t>
    <rPh sb="0" eb="3">
      <t>ヨナゴシ</t>
    </rPh>
    <rPh sb="3" eb="5">
      <t>ヒガシチョウ</t>
    </rPh>
    <phoneticPr fontId="3"/>
  </si>
  <si>
    <t>あんず・あぷりこ</t>
    <phoneticPr fontId="3"/>
  </si>
  <si>
    <t>米子市上後藤8-9-23</t>
    <rPh sb="0" eb="3">
      <t>ヨナゴシ</t>
    </rPh>
    <rPh sb="3" eb="4">
      <t>カミ</t>
    </rPh>
    <rPh sb="4" eb="6">
      <t>ゴトウ</t>
    </rPh>
    <phoneticPr fontId="3"/>
  </si>
  <si>
    <t>ファミリーマート養和病院前店</t>
    <rPh sb="8" eb="9">
      <t>ヨウ</t>
    </rPh>
    <rPh sb="9" eb="10">
      <t>ワ</t>
    </rPh>
    <rPh sb="10" eb="12">
      <t>ビョウイン</t>
    </rPh>
    <rPh sb="12" eb="13">
      <t>マエ</t>
    </rPh>
    <rPh sb="13" eb="14">
      <t>テン</t>
    </rPh>
    <phoneticPr fontId="3"/>
  </si>
  <si>
    <t>米子市上後藤3-5-1</t>
    <rPh sb="0" eb="3">
      <t>ヨナゴシ</t>
    </rPh>
    <rPh sb="3" eb="4">
      <t>カミ</t>
    </rPh>
    <rPh sb="4" eb="6">
      <t>ゴトウ</t>
    </rPh>
    <phoneticPr fontId="3"/>
  </si>
  <si>
    <t>お菓子の壽城（寿製菓株式会社）</t>
    <phoneticPr fontId="3"/>
  </si>
  <si>
    <t>米子市淀江町佐陀1605番地1</t>
    <phoneticPr fontId="3"/>
  </si>
  <si>
    <t>株式会社　ホープタウン</t>
    <phoneticPr fontId="3"/>
  </si>
  <si>
    <t>米子市米原二丁目1番1号</t>
    <phoneticPr fontId="3"/>
  </si>
  <si>
    <t>イオン　米子駅前店</t>
    <rPh sb="4" eb="6">
      <t>ヨナゴ</t>
    </rPh>
    <rPh sb="6" eb="8">
      <t>エキマエ</t>
    </rPh>
    <rPh sb="8" eb="9">
      <t>テン</t>
    </rPh>
    <phoneticPr fontId="3"/>
  </si>
  <si>
    <t>米子市末広町311番地</t>
    <rPh sb="0" eb="3">
      <t>ヨナゴシ</t>
    </rPh>
    <phoneticPr fontId="3"/>
  </si>
  <si>
    <t>今井書店　錦町店</t>
    <phoneticPr fontId="3"/>
  </si>
  <si>
    <t>米子市錦町3-90</t>
    <phoneticPr fontId="3"/>
  </si>
  <si>
    <t>本の学校　今井ブックセンター</t>
    <phoneticPr fontId="3"/>
  </si>
  <si>
    <t>米子市新開2-3-10</t>
    <phoneticPr fontId="3"/>
  </si>
  <si>
    <t>本の学校　メディア館</t>
    <phoneticPr fontId="3"/>
  </si>
  <si>
    <t>米子市新開2-3-10</t>
    <phoneticPr fontId="3"/>
  </si>
  <si>
    <t>ハウジングランドいない　淀江店</t>
    <rPh sb="12" eb="14">
      <t>ヨドエ</t>
    </rPh>
    <rPh sb="14" eb="15">
      <t>テン</t>
    </rPh>
    <phoneticPr fontId="1"/>
  </si>
  <si>
    <t>米子市淀江町佐陀710</t>
    <rPh sb="0" eb="3">
      <t>ヨナゴシ</t>
    </rPh>
    <rPh sb="3" eb="5">
      <t>ヨドエ</t>
    </rPh>
    <rPh sb="5" eb="6">
      <t>チョウ</t>
    </rPh>
    <rPh sb="6" eb="8">
      <t>サダ</t>
    </rPh>
    <phoneticPr fontId="1"/>
  </si>
  <si>
    <t>スーパーホームセンターいない　米子店</t>
    <rPh sb="15" eb="17">
      <t>ヨナゴ</t>
    </rPh>
    <rPh sb="17" eb="18">
      <t>テン</t>
    </rPh>
    <phoneticPr fontId="1"/>
  </si>
  <si>
    <t>米子市東福原7丁目22-1</t>
    <rPh sb="0" eb="3">
      <t>ヨナゴシ</t>
    </rPh>
    <rPh sb="3" eb="4">
      <t>ヒガシ</t>
    </rPh>
    <rPh sb="4" eb="6">
      <t>フクハラ</t>
    </rPh>
    <rPh sb="7" eb="9">
      <t>チョウメ</t>
    </rPh>
    <phoneticPr fontId="1"/>
  </si>
  <si>
    <t>カントリーキッチンアウル</t>
    <phoneticPr fontId="3"/>
  </si>
  <si>
    <t>米子市両三柳3904-1</t>
    <phoneticPr fontId="3"/>
  </si>
  <si>
    <t>ファミリーマート米子河﨑店</t>
    <rPh sb="8" eb="10">
      <t>ヨナゴ</t>
    </rPh>
    <rPh sb="10" eb="12">
      <t>カワサキ</t>
    </rPh>
    <rPh sb="12" eb="13">
      <t>テン</t>
    </rPh>
    <phoneticPr fontId="3"/>
  </si>
  <si>
    <t>米子市河﨑62-1</t>
    <rPh sb="0" eb="3">
      <t>ヨナゴシ</t>
    </rPh>
    <rPh sb="3" eb="5">
      <t>カワサキ</t>
    </rPh>
    <phoneticPr fontId="3"/>
  </si>
  <si>
    <t>ファミリーマート米子福市店</t>
    <rPh sb="8" eb="10">
      <t>ヨナゴ</t>
    </rPh>
    <rPh sb="10" eb="12">
      <t>フクイチ</t>
    </rPh>
    <rPh sb="12" eb="13">
      <t>ミセ</t>
    </rPh>
    <phoneticPr fontId="3"/>
  </si>
  <si>
    <t>米子市福市178</t>
    <rPh sb="0" eb="3">
      <t>ヨナゴシ</t>
    </rPh>
    <rPh sb="3" eb="5">
      <t>フクイチ</t>
    </rPh>
    <phoneticPr fontId="3"/>
  </si>
  <si>
    <t>ファミリーマート米子大篠津店</t>
    <rPh sb="8" eb="10">
      <t>ヨナゴ</t>
    </rPh>
    <rPh sb="10" eb="12">
      <t>オオシノ</t>
    </rPh>
    <rPh sb="12" eb="13">
      <t>ツ</t>
    </rPh>
    <rPh sb="13" eb="14">
      <t>ミセ</t>
    </rPh>
    <phoneticPr fontId="3"/>
  </si>
  <si>
    <t>米子市大篠津町690-15</t>
    <rPh sb="0" eb="3">
      <t>ヨナゴシ</t>
    </rPh>
    <rPh sb="3" eb="4">
      <t>オオ</t>
    </rPh>
    <rPh sb="4" eb="6">
      <t>シノツ</t>
    </rPh>
    <rPh sb="6" eb="7">
      <t>マチ</t>
    </rPh>
    <phoneticPr fontId="3"/>
  </si>
  <si>
    <t>ファミリーマート米子昭和町店</t>
    <rPh sb="8" eb="10">
      <t>ヨナゴ</t>
    </rPh>
    <rPh sb="10" eb="12">
      <t>ショウワ</t>
    </rPh>
    <rPh sb="12" eb="13">
      <t>マチ</t>
    </rPh>
    <rPh sb="13" eb="14">
      <t>ミセ</t>
    </rPh>
    <phoneticPr fontId="3"/>
  </si>
  <si>
    <t>米子市昭和町85-5</t>
    <rPh sb="0" eb="3">
      <t>ヨナゴシ</t>
    </rPh>
    <rPh sb="3" eb="6">
      <t>ショウワマチ</t>
    </rPh>
    <phoneticPr fontId="3"/>
  </si>
  <si>
    <t>ファミリーマート米子東福原店</t>
    <rPh sb="8" eb="10">
      <t>ヨナゴ</t>
    </rPh>
    <rPh sb="10" eb="11">
      <t>ヒガシ</t>
    </rPh>
    <rPh sb="11" eb="13">
      <t>フクハラ</t>
    </rPh>
    <rPh sb="13" eb="14">
      <t>ミセ</t>
    </rPh>
    <phoneticPr fontId="3"/>
  </si>
  <si>
    <t>米子市東福原6-745-2</t>
    <rPh sb="0" eb="3">
      <t>ヨナゴシ</t>
    </rPh>
    <rPh sb="3" eb="5">
      <t>ヒガシフク</t>
    </rPh>
    <rPh sb="5" eb="6">
      <t>ハラ</t>
    </rPh>
    <phoneticPr fontId="3"/>
  </si>
  <si>
    <t>ファミリーマート米子皆生温泉店</t>
    <rPh sb="8" eb="10">
      <t>ヨナゴ</t>
    </rPh>
    <rPh sb="10" eb="12">
      <t>カイケ</t>
    </rPh>
    <rPh sb="12" eb="14">
      <t>オンセン</t>
    </rPh>
    <rPh sb="14" eb="15">
      <t>ミセ</t>
    </rPh>
    <phoneticPr fontId="3"/>
  </si>
  <si>
    <t>米子市皆生新田1-41</t>
    <rPh sb="0" eb="3">
      <t>ヨナゴシ</t>
    </rPh>
    <rPh sb="3" eb="5">
      <t>カイケ</t>
    </rPh>
    <rPh sb="5" eb="7">
      <t>ニッタ</t>
    </rPh>
    <phoneticPr fontId="3"/>
  </si>
  <si>
    <t>ファミリーマート皆生温泉入口店</t>
    <phoneticPr fontId="3"/>
  </si>
  <si>
    <t>米子市皆生温泉二丁目1941</t>
    <phoneticPr fontId="3"/>
  </si>
  <si>
    <t>ファミリーマート米子麹町店</t>
    <rPh sb="8" eb="10">
      <t>ヨナゴ</t>
    </rPh>
    <rPh sb="10" eb="12">
      <t>コウジマチ</t>
    </rPh>
    <rPh sb="12" eb="13">
      <t>ミセ</t>
    </rPh>
    <phoneticPr fontId="3"/>
  </si>
  <si>
    <t>米子市糀町1-163-1</t>
    <rPh sb="0" eb="3">
      <t>ヨナゴシ</t>
    </rPh>
    <rPh sb="3" eb="5">
      <t>コウジマチ</t>
    </rPh>
    <phoneticPr fontId="3"/>
  </si>
  <si>
    <t>ファミリーマート米子新開店</t>
    <rPh sb="8" eb="10">
      <t>ヨナゴ</t>
    </rPh>
    <rPh sb="10" eb="12">
      <t>シンカイ</t>
    </rPh>
    <rPh sb="12" eb="13">
      <t>ミセ</t>
    </rPh>
    <phoneticPr fontId="3"/>
  </si>
  <si>
    <t>米子市新開7丁目21番25号</t>
    <rPh sb="0" eb="3">
      <t>ヨナゴシ</t>
    </rPh>
    <rPh sb="3" eb="5">
      <t>シンカイ</t>
    </rPh>
    <rPh sb="6" eb="8">
      <t>チョウメ</t>
    </rPh>
    <rPh sb="10" eb="11">
      <t>バン</t>
    </rPh>
    <rPh sb="13" eb="14">
      <t>ゴウ</t>
    </rPh>
    <phoneticPr fontId="3"/>
  </si>
  <si>
    <t>ファミリーマート米子大崎店</t>
    <rPh sb="8" eb="10">
      <t>ヨナゴ</t>
    </rPh>
    <rPh sb="10" eb="12">
      <t>オオサキ</t>
    </rPh>
    <rPh sb="12" eb="13">
      <t>ミセ</t>
    </rPh>
    <phoneticPr fontId="3"/>
  </si>
  <si>
    <t>米子市大崎326-1</t>
    <rPh sb="0" eb="3">
      <t>ヨナゴシ</t>
    </rPh>
    <rPh sb="3" eb="5">
      <t>オオサキ</t>
    </rPh>
    <phoneticPr fontId="3"/>
  </si>
  <si>
    <t>ファミリーマート米子長砂店</t>
    <rPh sb="8" eb="10">
      <t>ヨナゴ</t>
    </rPh>
    <rPh sb="10" eb="12">
      <t>ナガスナ</t>
    </rPh>
    <rPh sb="12" eb="13">
      <t>ミセ</t>
    </rPh>
    <phoneticPr fontId="3"/>
  </si>
  <si>
    <t>米子市長砂町70番1</t>
    <rPh sb="0" eb="3">
      <t>ヨナゴシ</t>
    </rPh>
    <rPh sb="3" eb="5">
      <t>ナガスナ</t>
    </rPh>
    <rPh sb="5" eb="6">
      <t>マチ</t>
    </rPh>
    <rPh sb="8" eb="9">
      <t>バン</t>
    </rPh>
    <phoneticPr fontId="3"/>
  </si>
  <si>
    <t>ファミリーマート米子奥谷店</t>
    <rPh sb="8" eb="10">
      <t>ヨナゴ</t>
    </rPh>
    <rPh sb="10" eb="12">
      <t>オクタニ</t>
    </rPh>
    <rPh sb="12" eb="13">
      <t>ミセ</t>
    </rPh>
    <phoneticPr fontId="3"/>
  </si>
  <si>
    <t>米子市奥谷1129-1</t>
    <rPh sb="0" eb="3">
      <t>ヨナゴシ</t>
    </rPh>
    <rPh sb="3" eb="5">
      <t>オクタニ</t>
    </rPh>
    <phoneticPr fontId="3"/>
  </si>
  <si>
    <t>ファミリーマート米子弓ヶ浜店</t>
    <rPh sb="8" eb="10">
      <t>ヨナゴ</t>
    </rPh>
    <rPh sb="10" eb="13">
      <t>ユミガハマ</t>
    </rPh>
    <rPh sb="13" eb="14">
      <t>テン</t>
    </rPh>
    <phoneticPr fontId="3"/>
  </si>
  <si>
    <t>米子市夜見町2578番地2</t>
    <rPh sb="0" eb="3">
      <t>ヨナゴシ</t>
    </rPh>
    <rPh sb="3" eb="6">
      <t>ヨミチョウ</t>
    </rPh>
    <rPh sb="10" eb="12">
      <t>バンチ</t>
    </rPh>
    <phoneticPr fontId="3"/>
  </si>
  <si>
    <t>ファミリーマート米子旗ヶ崎店</t>
    <rPh sb="8" eb="10">
      <t>ヨナゴ</t>
    </rPh>
    <rPh sb="10" eb="13">
      <t>ハタガサキ</t>
    </rPh>
    <rPh sb="13" eb="14">
      <t>ミセ</t>
    </rPh>
    <phoneticPr fontId="3"/>
  </si>
  <si>
    <t>米子市旗ヶ崎三丁目450番1</t>
    <rPh sb="0" eb="3">
      <t>ヨナゴシ</t>
    </rPh>
    <rPh sb="3" eb="6">
      <t>ハタガサキ</t>
    </rPh>
    <rPh sb="6" eb="9">
      <t>サンチョウメ</t>
    </rPh>
    <rPh sb="12" eb="13">
      <t>バン</t>
    </rPh>
    <phoneticPr fontId="3"/>
  </si>
  <si>
    <t>ファミリーマート皆生四丁目店</t>
    <rPh sb="8" eb="10">
      <t>カイケ</t>
    </rPh>
    <rPh sb="10" eb="13">
      <t>ヨンチョウメ</t>
    </rPh>
    <rPh sb="13" eb="14">
      <t>ミセ</t>
    </rPh>
    <phoneticPr fontId="3"/>
  </si>
  <si>
    <t>米子市皆生四丁目11番8号</t>
    <rPh sb="0" eb="3">
      <t>ヨナゴシ</t>
    </rPh>
    <rPh sb="3" eb="5">
      <t>カイケ</t>
    </rPh>
    <rPh sb="5" eb="8">
      <t>ヨンチョウメ</t>
    </rPh>
    <rPh sb="10" eb="11">
      <t>バン</t>
    </rPh>
    <rPh sb="12" eb="13">
      <t>ゴウ</t>
    </rPh>
    <phoneticPr fontId="3"/>
  </si>
  <si>
    <t>ファミリーマート新開三丁目店</t>
    <rPh sb="8" eb="10">
      <t>シンカイ</t>
    </rPh>
    <rPh sb="10" eb="13">
      <t>サンチョウメ</t>
    </rPh>
    <rPh sb="13" eb="14">
      <t>ミセ</t>
    </rPh>
    <phoneticPr fontId="3"/>
  </si>
  <si>
    <t>米子市新開三丁目2番8号</t>
    <rPh sb="0" eb="3">
      <t>ヨナゴシ</t>
    </rPh>
    <rPh sb="3" eb="5">
      <t>シンカイ</t>
    </rPh>
    <rPh sb="5" eb="8">
      <t>サンチョウメ</t>
    </rPh>
    <rPh sb="9" eb="10">
      <t>バン</t>
    </rPh>
    <rPh sb="11" eb="12">
      <t>ゴウ</t>
    </rPh>
    <phoneticPr fontId="3"/>
  </si>
  <si>
    <t>ファミリーマート米子卸団地店</t>
    <rPh sb="8" eb="10">
      <t>ヨナゴ</t>
    </rPh>
    <rPh sb="10" eb="11">
      <t>オロシ</t>
    </rPh>
    <rPh sb="11" eb="13">
      <t>ダンチ</t>
    </rPh>
    <rPh sb="13" eb="14">
      <t>ミセ</t>
    </rPh>
    <phoneticPr fontId="3"/>
  </si>
  <si>
    <t>米子市両三柳2360番地4</t>
    <rPh sb="0" eb="3">
      <t>ヨナゴシ</t>
    </rPh>
    <rPh sb="3" eb="6">
      <t>リョウミツヤナギ</t>
    </rPh>
    <rPh sb="10" eb="12">
      <t>バンチ</t>
    </rPh>
    <phoneticPr fontId="3"/>
  </si>
  <si>
    <t>ファミリーマート米子淀江店</t>
    <phoneticPr fontId="3"/>
  </si>
  <si>
    <t>米子市淀江町佐陀717番地</t>
    <phoneticPr fontId="3"/>
  </si>
  <si>
    <t>ファミリーマート米子二本木店</t>
    <phoneticPr fontId="3"/>
  </si>
  <si>
    <t>米子市二本木712番地</t>
    <phoneticPr fontId="3"/>
  </si>
  <si>
    <t>ファミリーマート米子港前店</t>
    <phoneticPr fontId="3"/>
  </si>
  <si>
    <t>米子市旗ヶ崎二丁目11番5</t>
    <phoneticPr fontId="3"/>
  </si>
  <si>
    <t>ファミリーマート米子富益町店</t>
    <phoneticPr fontId="3"/>
  </si>
  <si>
    <t>米子市富益町84番</t>
    <phoneticPr fontId="3"/>
  </si>
  <si>
    <t>ローソン米子西福原店</t>
    <rPh sb="9" eb="10">
      <t>テン</t>
    </rPh>
    <phoneticPr fontId="3"/>
  </si>
  <si>
    <t>米子市西福原27-3</t>
    <phoneticPr fontId="3"/>
  </si>
  <si>
    <t>ローソン米子角盤町店</t>
    <rPh sb="9" eb="10">
      <t>テン</t>
    </rPh>
    <phoneticPr fontId="3"/>
  </si>
  <si>
    <t>米子市角盤町3-161</t>
    <phoneticPr fontId="3"/>
  </si>
  <si>
    <t>ローソン西伯淀江店</t>
    <rPh sb="8" eb="9">
      <t>テン</t>
    </rPh>
    <phoneticPr fontId="3"/>
  </si>
  <si>
    <t>米子市淀江町今津143-1</t>
    <phoneticPr fontId="3"/>
  </si>
  <si>
    <t>ローソン米子皆生温泉店</t>
    <rPh sb="10" eb="11">
      <t>テン</t>
    </rPh>
    <phoneticPr fontId="3"/>
  </si>
  <si>
    <t>米子市皆生温泉4-3-1</t>
    <phoneticPr fontId="3"/>
  </si>
  <si>
    <t>ローソン米子皆生三丁目店</t>
    <rPh sb="11" eb="12">
      <t>テン</t>
    </rPh>
    <phoneticPr fontId="3"/>
  </si>
  <si>
    <t>米子市皆生3-2728</t>
    <phoneticPr fontId="3"/>
  </si>
  <si>
    <t>ローソン米子三本松口店</t>
    <rPh sb="10" eb="11">
      <t>テン</t>
    </rPh>
    <phoneticPr fontId="3"/>
  </si>
  <si>
    <t>米子市両三柳字大沢16-268-2</t>
    <phoneticPr fontId="3"/>
  </si>
  <si>
    <t>ローソン米子和田店</t>
    <rPh sb="8" eb="9">
      <t>テン</t>
    </rPh>
    <phoneticPr fontId="3"/>
  </si>
  <si>
    <t>米子市和田町字塚灘1738</t>
    <phoneticPr fontId="3"/>
  </si>
  <si>
    <t>ローソン米子自衛隊通店</t>
    <rPh sb="10" eb="11">
      <t>テン</t>
    </rPh>
    <phoneticPr fontId="3"/>
  </si>
  <si>
    <t>米子市両三柳字大沢十八560</t>
    <phoneticPr fontId="3"/>
  </si>
  <si>
    <t>ローソン米子彦名店</t>
    <rPh sb="8" eb="9">
      <t>テン</t>
    </rPh>
    <phoneticPr fontId="3"/>
  </si>
  <si>
    <t>米子市彦名町字藪中下一4207-1</t>
    <phoneticPr fontId="3"/>
  </si>
  <si>
    <t>ローソン米子米原入口店</t>
    <rPh sb="10" eb="11">
      <t>テン</t>
    </rPh>
    <phoneticPr fontId="3"/>
  </si>
  <si>
    <t>米子市米原4-5-64</t>
    <phoneticPr fontId="3"/>
  </si>
  <si>
    <t>ローソン米子福市店</t>
    <rPh sb="8" eb="9">
      <t>テン</t>
    </rPh>
    <phoneticPr fontId="3"/>
  </si>
  <si>
    <t>米子市福市字長畑861-64</t>
    <phoneticPr fontId="3"/>
  </si>
  <si>
    <t>ローソン米子両三柳西店</t>
    <rPh sb="10" eb="11">
      <t>テン</t>
    </rPh>
    <phoneticPr fontId="3"/>
  </si>
  <si>
    <t>米子市両三柳字孫六通3352-3</t>
    <phoneticPr fontId="3"/>
  </si>
  <si>
    <t>ローソン米子両三柳中央店</t>
    <rPh sb="11" eb="12">
      <t>テン</t>
    </rPh>
    <phoneticPr fontId="3"/>
  </si>
  <si>
    <t>米子市両三柳字大沢十四50-2</t>
    <phoneticPr fontId="3"/>
  </si>
  <si>
    <t>ローソン米子上後藤店</t>
    <rPh sb="9" eb="10">
      <t>テン</t>
    </rPh>
    <phoneticPr fontId="3"/>
  </si>
  <si>
    <t>米子市上後藤7-309-2</t>
    <phoneticPr fontId="3"/>
  </si>
  <si>
    <t>ローソン米子西福原七丁目店</t>
    <rPh sb="12" eb="13">
      <t>テン</t>
    </rPh>
    <phoneticPr fontId="3"/>
  </si>
  <si>
    <t>米子市西福原7-1101-1</t>
    <phoneticPr fontId="3"/>
  </si>
  <si>
    <t>ローソン米子新開店</t>
    <rPh sb="8" eb="9">
      <t>テン</t>
    </rPh>
    <phoneticPr fontId="3"/>
  </si>
  <si>
    <t>米子市新開3-10-5</t>
    <phoneticPr fontId="3"/>
  </si>
  <si>
    <t>ローソン米子河崎店</t>
    <rPh sb="8" eb="9">
      <t>テン</t>
    </rPh>
    <phoneticPr fontId="3"/>
  </si>
  <si>
    <t>米子市河崎字長谷川東1612</t>
    <phoneticPr fontId="3"/>
  </si>
  <si>
    <t>ローソン米子二本木店</t>
    <rPh sb="9" eb="10">
      <t>テン</t>
    </rPh>
    <phoneticPr fontId="3"/>
  </si>
  <si>
    <t>米子市二本木字浜田1126-1</t>
    <phoneticPr fontId="3"/>
  </si>
  <si>
    <t>ローソン米子錦町店</t>
    <rPh sb="8" eb="9">
      <t>テン</t>
    </rPh>
    <phoneticPr fontId="3"/>
  </si>
  <si>
    <t>米子市錦町3-2-1</t>
    <phoneticPr fontId="3"/>
  </si>
  <si>
    <t>ローソン米子祇園町店</t>
    <rPh sb="9" eb="10">
      <t>テン</t>
    </rPh>
    <phoneticPr fontId="3"/>
  </si>
  <si>
    <t>米子市祇園町2-234</t>
    <phoneticPr fontId="3"/>
  </si>
  <si>
    <t>ローソン米子義方小前店</t>
    <rPh sb="10" eb="11">
      <t>テン</t>
    </rPh>
    <phoneticPr fontId="3"/>
  </si>
  <si>
    <t>米子市角盤町4-162-1</t>
    <phoneticPr fontId="3"/>
  </si>
  <si>
    <t>ローソン米子米原東店</t>
    <rPh sb="9" eb="10">
      <t>テン</t>
    </rPh>
    <phoneticPr fontId="3"/>
  </si>
  <si>
    <t>米子市米原7-674</t>
    <phoneticPr fontId="3"/>
  </si>
  <si>
    <t>ローソン米子西福原六丁目店</t>
    <rPh sb="12" eb="13">
      <t>テン</t>
    </rPh>
    <phoneticPr fontId="3"/>
  </si>
  <si>
    <t>米子市西福原6丁目3-37</t>
    <phoneticPr fontId="3"/>
  </si>
  <si>
    <t>ローソン米子加茂町店</t>
    <rPh sb="9" eb="10">
      <t>テン</t>
    </rPh>
    <phoneticPr fontId="3"/>
  </si>
  <si>
    <t>米子市加茂町2-141</t>
    <phoneticPr fontId="3"/>
  </si>
  <si>
    <t>ローソン米子警察署通り店</t>
    <rPh sb="11" eb="12">
      <t>テン</t>
    </rPh>
    <phoneticPr fontId="3"/>
  </si>
  <si>
    <t>米子市上福原921-3</t>
    <phoneticPr fontId="3"/>
  </si>
  <si>
    <t>ローソン米子大谷町店</t>
    <rPh sb="9" eb="10">
      <t>テン</t>
    </rPh>
    <phoneticPr fontId="3"/>
  </si>
  <si>
    <t>米子市大谷町76-5</t>
    <phoneticPr fontId="3"/>
  </si>
  <si>
    <t>ローソン米子河岡店</t>
    <rPh sb="8" eb="9">
      <t>テン</t>
    </rPh>
    <phoneticPr fontId="3"/>
  </si>
  <si>
    <t>米子市河岡168番地</t>
    <phoneticPr fontId="3"/>
  </si>
  <si>
    <t>ポプラ淀江小波店　</t>
    <phoneticPr fontId="3"/>
  </si>
  <si>
    <t>米子市淀江町小波1072-1</t>
    <phoneticPr fontId="3"/>
  </si>
  <si>
    <t>ポプラ米子西河崎店　</t>
  </si>
  <si>
    <t>米子市河崎字大水落沖3297-1</t>
    <phoneticPr fontId="3"/>
  </si>
  <si>
    <t>ポプラ米子大高店　</t>
  </si>
  <si>
    <t>米子市尾高字京田ノ二2779番1</t>
    <phoneticPr fontId="3"/>
  </si>
  <si>
    <t>淀江調剤薬局</t>
    <rPh sb="0" eb="2">
      <t>ヨドエ</t>
    </rPh>
    <rPh sb="2" eb="4">
      <t>チョウザイ</t>
    </rPh>
    <rPh sb="4" eb="6">
      <t>ヤッキョク</t>
    </rPh>
    <phoneticPr fontId="3"/>
  </si>
  <si>
    <t>米子市淀江町佐陀1400</t>
    <rPh sb="0" eb="3">
      <t>ヨナゴシ</t>
    </rPh>
    <rPh sb="3" eb="6">
      <t>ヨドエチョウ</t>
    </rPh>
    <rPh sb="6" eb="8">
      <t>サダ</t>
    </rPh>
    <phoneticPr fontId="1"/>
  </si>
  <si>
    <t>おーゆランド（皆生温泉観光株式会社）</t>
    <phoneticPr fontId="3"/>
  </si>
  <si>
    <t>米子市皆生温泉一丁目18番1号</t>
    <phoneticPr fontId="3"/>
  </si>
  <si>
    <t>米子全日空ホテル</t>
    <rPh sb="0" eb="2">
      <t>ヨナゴ</t>
    </rPh>
    <rPh sb="2" eb="5">
      <t>ゼンニックウ</t>
    </rPh>
    <phoneticPr fontId="3"/>
  </si>
  <si>
    <t>米子市久米町3番2号</t>
    <rPh sb="0" eb="3">
      <t>ヨナゴシ</t>
    </rPh>
    <rPh sb="3" eb="6">
      <t>クメチョウ</t>
    </rPh>
    <rPh sb="7" eb="8">
      <t>バン</t>
    </rPh>
    <rPh sb="9" eb="10">
      <t>ゴウ</t>
    </rPh>
    <phoneticPr fontId="3"/>
  </si>
  <si>
    <t>観光施設・宿泊施設</t>
    <phoneticPr fontId="3"/>
  </si>
  <si>
    <t>有限会社　米子ニューアーバンホテル</t>
    <phoneticPr fontId="3"/>
  </si>
  <si>
    <t>米子市中町28</t>
    <phoneticPr fontId="3"/>
  </si>
  <si>
    <t>米子産業体育館</t>
    <rPh sb="0" eb="2">
      <t>ヨナゴ</t>
    </rPh>
    <rPh sb="2" eb="4">
      <t>サンギョウ</t>
    </rPh>
    <rPh sb="4" eb="6">
      <t>タイイク</t>
    </rPh>
    <rPh sb="6" eb="7">
      <t>カン</t>
    </rPh>
    <phoneticPr fontId="3"/>
  </si>
  <si>
    <t>米子市東福原8丁目27-1</t>
    <rPh sb="0" eb="2">
      <t>ヨナゴ</t>
    </rPh>
    <rPh sb="2" eb="3">
      <t>シ</t>
    </rPh>
    <rPh sb="3" eb="4">
      <t>ヒガシ</t>
    </rPh>
    <rPh sb="4" eb="6">
      <t>フクハラ</t>
    </rPh>
    <rPh sb="7" eb="9">
      <t>チョウメ</t>
    </rPh>
    <phoneticPr fontId="3"/>
  </si>
  <si>
    <t>米子屋内プール</t>
    <rPh sb="2" eb="4">
      <t>オクナイ</t>
    </rPh>
    <phoneticPr fontId="3"/>
  </si>
  <si>
    <t>米子市皆生温泉3-18-3</t>
    <phoneticPr fontId="3"/>
  </si>
  <si>
    <t>県立武道館</t>
    <rPh sb="0" eb="2">
      <t>ケンリツ</t>
    </rPh>
    <rPh sb="2" eb="5">
      <t>ブドウカン</t>
    </rPh>
    <phoneticPr fontId="3"/>
  </si>
  <si>
    <t>米子市両三柳3192-14</t>
    <rPh sb="0" eb="3">
      <t>ヨナゴシ</t>
    </rPh>
    <rPh sb="3" eb="4">
      <t>リョウ</t>
    </rPh>
    <rPh sb="4" eb="5">
      <t>ミ</t>
    </rPh>
    <rPh sb="5" eb="6">
      <t>ヤナギ</t>
    </rPh>
    <phoneticPr fontId="3"/>
  </si>
  <si>
    <t>どらドラパーク米子（東山公園）市民体育館側</t>
    <rPh sb="7" eb="9">
      <t>ヨナゴ</t>
    </rPh>
    <rPh sb="10" eb="12">
      <t>ヒガシヤマ</t>
    </rPh>
    <rPh sb="12" eb="14">
      <t>コウエン</t>
    </rPh>
    <rPh sb="15" eb="17">
      <t>シミン</t>
    </rPh>
    <rPh sb="17" eb="20">
      <t>タイイクカン</t>
    </rPh>
    <rPh sb="20" eb="21">
      <t>ガワ</t>
    </rPh>
    <phoneticPr fontId="10"/>
  </si>
  <si>
    <t>米子市車尾663-1</t>
    <rPh sb="0" eb="3">
      <t>ヨナゴシ</t>
    </rPh>
    <rPh sb="3" eb="5">
      <t>クズモ</t>
    </rPh>
    <phoneticPr fontId="10"/>
  </si>
  <si>
    <t>どらドラパーク米子（東山公園）市民球場側</t>
    <rPh sb="7" eb="9">
      <t>ヨナゴ</t>
    </rPh>
    <rPh sb="10" eb="12">
      <t>ヒガシヤマ</t>
    </rPh>
    <rPh sb="12" eb="14">
      <t>コウエン</t>
    </rPh>
    <rPh sb="15" eb="17">
      <t>シミン</t>
    </rPh>
    <rPh sb="17" eb="19">
      <t>キュウジョウ</t>
    </rPh>
    <rPh sb="19" eb="20">
      <t>ガワ</t>
    </rPh>
    <phoneticPr fontId="10"/>
  </si>
  <si>
    <t>ペアーレ中海</t>
    <rPh sb="4" eb="6">
      <t>ナカウミ</t>
    </rPh>
    <phoneticPr fontId="10"/>
  </si>
  <si>
    <t>米子市錦町3-77</t>
    <rPh sb="0" eb="3">
      <t>ヨナゴシ</t>
    </rPh>
    <rPh sb="3" eb="5">
      <t>ニシキチョウ</t>
    </rPh>
    <phoneticPr fontId="10"/>
  </si>
  <si>
    <t>米子警察署</t>
    <rPh sb="0" eb="2">
      <t>ヨナゴ</t>
    </rPh>
    <rPh sb="2" eb="4">
      <t>ケイサツ</t>
    </rPh>
    <rPh sb="4" eb="5">
      <t>ショ</t>
    </rPh>
    <phoneticPr fontId="3"/>
  </si>
  <si>
    <t>米子市上福原1266番地4</t>
    <rPh sb="0" eb="3">
      <t>ヨナゴシ</t>
    </rPh>
    <rPh sb="3" eb="4">
      <t>カミ</t>
    </rPh>
    <rPh sb="4" eb="6">
      <t>フクハラ</t>
    </rPh>
    <rPh sb="10" eb="12">
      <t>バンチ</t>
    </rPh>
    <phoneticPr fontId="3"/>
  </si>
  <si>
    <t>米子警察署角盤交番</t>
    <rPh sb="0" eb="2">
      <t>ヨナゴ</t>
    </rPh>
    <rPh sb="2" eb="4">
      <t>ケイサツ</t>
    </rPh>
    <rPh sb="4" eb="5">
      <t>ショ</t>
    </rPh>
    <rPh sb="5" eb="6">
      <t>カク</t>
    </rPh>
    <rPh sb="6" eb="7">
      <t>バン</t>
    </rPh>
    <rPh sb="7" eb="9">
      <t>コウバン</t>
    </rPh>
    <phoneticPr fontId="3"/>
  </si>
  <si>
    <t>米子市富士見町二丁目21番地</t>
    <rPh sb="0" eb="3">
      <t>ヨナゴシ</t>
    </rPh>
    <rPh sb="3" eb="7">
      <t>フジミマチ</t>
    </rPh>
    <rPh sb="7" eb="10">
      <t>ニチョウメ</t>
    </rPh>
    <rPh sb="12" eb="14">
      <t>バンチ</t>
    </rPh>
    <phoneticPr fontId="3"/>
  </si>
  <si>
    <t>鳥取県立米子高等学校</t>
    <rPh sb="0" eb="3">
      <t>トットリケン</t>
    </rPh>
    <rPh sb="3" eb="4">
      <t>リツ</t>
    </rPh>
    <rPh sb="4" eb="6">
      <t>ヨナゴ</t>
    </rPh>
    <rPh sb="6" eb="8">
      <t>コウトウ</t>
    </rPh>
    <rPh sb="8" eb="10">
      <t>ガッコウ</t>
    </rPh>
    <phoneticPr fontId="3"/>
  </si>
  <si>
    <t>米子市橋本30-1</t>
    <rPh sb="0" eb="3">
      <t>ヨナゴシ</t>
    </rPh>
    <rPh sb="3" eb="5">
      <t>ハシモト</t>
    </rPh>
    <phoneticPr fontId="3"/>
  </si>
  <si>
    <t>鳥取県立米子工業高等学校</t>
    <rPh sb="0" eb="3">
      <t>トットリケン</t>
    </rPh>
    <rPh sb="3" eb="4">
      <t>リツ</t>
    </rPh>
    <rPh sb="4" eb="6">
      <t>ヨナゴ</t>
    </rPh>
    <rPh sb="6" eb="8">
      <t>コウギョウ</t>
    </rPh>
    <rPh sb="8" eb="10">
      <t>コウトウ</t>
    </rPh>
    <rPh sb="10" eb="12">
      <t>ガッコウ</t>
    </rPh>
    <phoneticPr fontId="3"/>
  </si>
  <si>
    <t>米子市博労町4丁目220番地</t>
    <rPh sb="0" eb="3">
      <t>ヨナゴシ</t>
    </rPh>
    <rPh sb="3" eb="4">
      <t>ハク</t>
    </rPh>
    <rPh sb="4" eb="5">
      <t>ロウ</t>
    </rPh>
    <rPh sb="5" eb="6">
      <t>マチ</t>
    </rPh>
    <rPh sb="7" eb="9">
      <t>チョウメ</t>
    </rPh>
    <rPh sb="12" eb="14">
      <t>バンチ</t>
    </rPh>
    <phoneticPr fontId="3"/>
  </si>
  <si>
    <t>鳥取県立米子西高等学校</t>
    <rPh sb="0" eb="3">
      <t>トットリケン</t>
    </rPh>
    <rPh sb="3" eb="4">
      <t>リツ</t>
    </rPh>
    <rPh sb="4" eb="6">
      <t>ヨナゴ</t>
    </rPh>
    <rPh sb="6" eb="7">
      <t>ニシ</t>
    </rPh>
    <rPh sb="7" eb="9">
      <t>コウトウ</t>
    </rPh>
    <rPh sb="9" eb="11">
      <t>ガッコウ</t>
    </rPh>
    <phoneticPr fontId="3"/>
  </si>
  <si>
    <t>米子市大谷町200番地</t>
    <rPh sb="0" eb="3">
      <t>ヨナゴシ</t>
    </rPh>
    <rPh sb="3" eb="5">
      <t>オオタニ</t>
    </rPh>
    <rPh sb="5" eb="6">
      <t>マチ</t>
    </rPh>
    <rPh sb="9" eb="11">
      <t>バンチ</t>
    </rPh>
    <phoneticPr fontId="3"/>
  </si>
  <si>
    <t>鳥取県立米子東高等学校</t>
    <rPh sb="0" eb="3">
      <t>トットリケン</t>
    </rPh>
    <rPh sb="3" eb="4">
      <t>リツ</t>
    </rPh>
    <rPh sb="4" eb="6">
      <t>ヨナゴ</t>
    </rPh>
    <rPh sb="6" eb="7">
      <t>ヒガシ</t>
    </rPh>
    <rPh sb="7" eb="9">
      <t>コウトウ</t>
    </rPh>
    <rPh sb="9" eb="11">
      <t>ガッコウ</t>
    </rPh>
    <phoneticPr fontId="3"/>
  </si>
  <si>
    <t>米子市勝田町1番地</t>
    <rPh sb="0" eb="3">
      <t>ヨナゴシ</t>
    </rPh>
    <rPh sb="3" eb="4">
      <t>カ</t>
    </rPh>
    <rPh sb="4" eb="5">
      <t>タ</t>
    </rPh>
    <rPh sb="5" eb="6">
      <t>マチ</t>
    </rPh>
    <rPh sb="7" eb="9">
      <t>バンチ</t>
    </rPh>
    <phoneticPr fontId="3"/>
  </si>
  <si>
    <t>鳥取県立米子南高等学校</t>
    <rPh sb="0" eb="3">
      <t>トットリケン</t>
    </rPh>
    <rPh sb="3" eb="4">
      <t>リツ</t>
    </rPh>
    <rPh sb="4" eb="6">
      <t>ヨナゴ</t>
    </rPh>
    <rPh sb="6" eb="7">
      <t>ミナミ</t>
    </rPh>
    <rPh sb="7" eb="9">
      <t>コウトウ</t>
    </rPh>
    <rPh sb="9" eb="11">
      <t>ガッコウ</t>
    </rPh>
    <phoneticPr fontId="3"/>
  </si>
  <si>
    <t>米子市長砂町216番地</t>
    <rPh sb="0" eb="2">
      <t>ヨナゴ</t>
    </rPh>
    <rPh sb="2" eb="3">
      <t>シ</t>
    </rPh>
    <rPh sb="3" eb="5">
      <t>ナガスナ</t>
    </rPh>
    <rPh sb="5" eb="6">
      <t>マチ</t>
    </rPh>
    <rPh sb="9" eb="11">
      <t>バンチ</t>
    </rPh>
    <phoneticPr fontId="3"/>
  </si>
  <si>
    <t>鳥取県立米子白鳳高等学校</t>
    <rPh sb="0" eb="2">
      <t>トットリ</t>
    </rPh>
    <rPh sb="2" eb="3">
      <t>ケン</t>
    </rPh>
    <rPh sb="3" eb="4">
      <t>リツ</t>
    </rPh>
    <rPh sb="4" eb="6">
      <t>ヨナゴ</t>
    </rPh>
    <rPh sb="6" eb="8">
      <t>ハクホウ</t>
    </rPh>
    <rPh sb="8" eb="10">
      <t>コウトウ</t>
    </rPh>
    <rPh sb="10" eb="12">
      <t>ガッコウ</t>
    </rPh>
    <phoneticPr fontId="3"/>
  </si>
  <si>
    <t>米子市淀江町福岡24</t>
    <rPh sb="0" eb="3">
      <t>ヨナゴシ</t>
    </rPh>
    <rPh sb="3" eb="6">
      <t>ヨドエチョウ</t>
    </rPh>
    <rPh sb="6" eb="8">
      <t>フクオカ</t>
    </rPh>
    <phoneticPr fontId="3"/>
  </si>
  <si>
    <t>米子市立加茂小学校</t>
    <rPh sb="0" eb="2">
      <t>ヨナゴ</t>
    </rPh>
    <rPh sb="2" eb="4">
      <t>シリツ</t>
    </rPh>
    <rPh sb="4" eb="6">
      <t>カモ</t>
    </rPh>
    <rPh sb="6" eb="9">
      <t>ショウガッコウ</t>
    </rPh>
    <phoneticPr fontId="10"/>
  </si>
  <si>
    <t>米子市両三柳4610番地</t>
    <rPh sb="0" eb="3">
      <t>ヨナゴシ</t>
    </rPh>
    <rPh sb="3" eb="6">
      <t>リョウミツヤナギ</t>
    </rPh>
    <rPh sb="10" eb="12">
      <t>バンチ</t>
    </rPh>
    <phoneticPr fontId="10"/>
  </si>
  <si>
    <t>米子市立河崎小学校</t>
    <rPh sb="0" eb="2">
      <t>ヨナゴ</t>
    </rPh>
    <rPh sb="2" eb="4">
      <t>シリツ</t>
    </rPh>
    <rPh sb="4" eb="6">
      <t>カワサキ</t>
    </rPh>
    <rPh sb="6" eb="9">
      <t>ショウガッコウ</t>
    </rPh>
    <phoneticPr fontId="10"/>
  </si>
  <si>
    <t>米子市河崎2677番地</t>
    <rPh sb="0" eb="3">
      <t>ヨナゴシ</t>
    </rPh>
    <rPh sb="3" eb="5">
      <t>カワサキ</t>
    </rPh>
    <rPh sb="9" eb="11">
      <t>バンチ</t>
    </rPh>
    <phoneticPr fontId="10"/>
  </si>
  <si>
    <t>米子市立義方小学校</t>
    <rPh sb="0" eb="2">
      <t>ヨナゴ</t>
    </rPh>
    <rPh sb="2" eb="4">
      <t>シリツ</t>
    </rPh>
    <rPh sb="4" eb="6">
      <t>ギホウ</t>
    </rPh>
    <rPh sb="6" eb="9">
      <t>ショウガッコウ</t>
    </rPh>
    <phoneticPr fontId="10"/>
  </si>
  <si>
    <t>米子市義方町9番20号</t>
    <rPh sb="0" eb="3">
      <t>ヨナゴシ</t>
    </rPh>
    <rPh sb="3" eb="6">
      <t>ギホウチョウ</t>
    </rPh>
    <rPh sb="7" eb="8">
      <t>バン</t>
    </rPh>
    <rPh sb="10" eb="11">
      <t>ゴウ</t>
    </rPh>
    <phoneticPr fontId="10"/>
  </si>
  <si>
    <t>米子市立車尾小学校</t>
    <rPh sb="0" eb="2">
      <t>ヨナゴ</t>
    </rPh>
    <rPh sb="2" eb="4">
      <t>シリツ</t>
    </rPh>
    <rPh sb="4" eb="6">
      <t>クズモ</t>
    </rPh>
    <rPh sb="6" eb="9">
      <t>ショウガッコウ</t>
    </rPh>
    <phoneticPr fontId="10"/>
  </si>
  <si>
    <t>米子市車尾2丁目27番1号</t>
    <rPh sb="0" eb="3">
      <t>ヨナゴシ</t>
    </rPh>
    <rPh sb="3" eb="5">
      <t>クズモ</t>
    </rPh>
    <rPh sb="6" eb="8">
      <t>チョウメ</t>
    </rPh>
    <rPh sb="10" eb="11">
      <t>バン</t>
    </rPh>
    <rPh sb="12" eb="13">
      <t>ゴウ</t>
    </rPh>
    <phoneticPr fontId="10"/>
  </si>
  <si>
    <t>米子市立五千石小学校</t>
    <rPh sb="0" eb="2">
      <t>ヨナゴ</t>
    </rPh>
    <rPh sb="2" eb="4">
      <t>シリツ</t>
    </rPh>
    <rPh sb="4" eb="7">
      <t>ゴセンゴク</t>
    </rPh>
    <rPh sb="7" eb="10">
      <t>ショウガッコウ</t>
    </rPh>
    <phoneticPr fontId="10"/>
  </si>
  <si>
    <t>米子市諏訪1695番地</t>
    <rPh sb="0" eb="3">
      <t>ヨナゴシ</t>
    </rPh>
    <rPh sb="3" eb="5">
      <t>スワ</t>
    </rPh>
    <rPh sb="9" eb="11">
      <t>バンチ</t>
    </rPh>
    <phoneticPr fontId="10"/>
  </si>
  <si>
    <t>米子市立住吉小学校</t>
    <rPh sb="0" eb="2">
      <t>ヨナゴ</t>
    </rPh>
    <rPh sb="2" eb="4">
      <t>シリツ</t>
    </rPh>
    <rPh sb="4" eb="6">
      <t>スミヨシ</t>
    </rPh>
    <rPh sb="6" eb="9">
      <t>ショウガッコウ</t>
    </rPh>
    <phoneticPr fontId="10"/>
  </si>
  <si>
    <t>米子市旗ヶ崎5丁目17番1号</t>
    <rPh sb="0" eb="3">
      <t>ヨナゴシ</t>
    </rPh>
    <rPh sb="3" eb="4">
      <t>ハタ</t>
    </rPh>
    <rPh sb="5" eb="6">
      <t>サキ</t>
    </rPh>
    <rPh sb="7" eb="9">
      <t>チョウメ</t>
    </rPh>
    <rPh sb="11" eb="12">
      <t>バン</t>
    </rPh>
    <rPh sb="13" eb="14">
      <t>ゴウ</t>
    </rPh>
    <phoneticPr fontId="10"/>
  </si>
  <si>
    <t>米子市立伯仙小学校</t>
    <rPh sb="0" eb="2">
      <t>ヨナゴ</t>
    </rPh>
    <rPh sb="2" eb="4">
      <t>シリツ</t>
    </rPh>
    <rPh sb="4" eb="6">
      <t>ハクセン</t>
    </rPh>
    <rPh sb="6" eb="9">
      <t>ショウガッコウ</t>
    </rPh>
    <phoneticPr fontId="10"/>
  </si>
  <si>
    <t>米子市尾高418番地1</t>
    <rPh sb="0" eb="3">
      <t>ヨナゴシ</t>
    </rPh>
    <rPh sb="3" eb="4">
      <t>オ</t>
    </rPh>
    <rPh sb="4" eb="5">
      <t>ダカ</t>
    </rPh>
    <rPh sb="8" eb="10">
      <t>バンチ</t>
    </rPh>
    <phoneticPr fontId="10"/>
  </si>
  <si>
    <t>米子市立福生西小学校</t>
    <rPh sb="0" eb="2">
      <t>ヨナゴ</t>
    </rPh>
    <rPh sb="2" eb="4">
      <t>シリツ</t>
    </rPh>
    <rPh sb="4" eb="7">
      <t>フクイケニシ</t>
    </rPh>
    <rPh sb="7" eb="10">
      <t>ショウガッコウ</t>
    </rPh>
    <phoneticPr fontId="10"/>
  </si>
  <si>
    <t>米子市上福原5丁目4番1号</t>
    <rPh sb="0" eb="3">
      <t>ヨナゴシ</t>
    </rPh>
    <rPh sb="3" eb="4">
      <t>カミ</t>
    </rPh>
    <rPh sb="4" eb="6">
      <t>フクハラ</t>
    </rPh>
    <rPh sb="7" eb="9">
      <t>チョウメ</t>
    </rPh>
    <rPh sb="10" eb="11">
      <t>バン</t>
    </rPh>
    <rPh sb="12" eb="13">
      <t>ゴウ</t>
    </rPh>
    <phoneticPr fontId="10"/>
  </si>
  <si>
    <t>米子市立箕蚊屋小学校</t>
    <rPh sb="0" eb="2">
      <t>ヨナゴ</t>
    </rPh>
    <rPh sb="2" eb="4">
      <t>シリツ</t>
    </rPh>
    <rPh sb="4" eb="7">
      <t>ミノカヤ</t>
    </rPh>
    <rPh sb="7" eb="10">
      <t>ショウガッコウ</t>
    </rPh>
    <phoneticPr fontId="10"/>
  </si>
  <si>
    <t>米子市下新印204番地2</t>
    <rPh sb="0" eb="3">
      <t>ヨナゴシ</t>
    </rPh>
    <rPh sb="3" eb="4">
      <t>シモ</t>
    </rPh>
    <rPh sb="4" eb="5">
      <t>シン</t>
    </rPh>
    <rPh sb="5" eb="6">
      <t>イン</t>
    </rPh>
    <rPh sb="9" eb="11">
      <t>バンチ</t>
    </rPh>
    <phoneticPr fontId="10"/>
  </si>
  <si>
    <t>米子市立淀江小学校</t>
    <rPh sb="0" eb="2">
      <t>ヨナゴ</t>
    </rPh>
    <rPh sb="2" eb="4">
      <t>シリツ</t>
    </rPh>
    <rPh sb="4" eb="6">
      <t>ヨドエ</t>
    </rPh>
    <rPh sb="6" eb="9">
      <t>ショウガッコウ</t>
    </rPh>
    <phoneticPr fontId="10"/>
  </si>
  <si>
    <t>米子市淀江町西原244番地2</t>
    <rPh sb="0" eb="3">
      <t>ヨナゴシ</t>
    </rPh>
    <rPh sb="3" eb="5">
      <t>ヨドエ</t>
    </rPh>
    <rPh sb="5" eb="6">
      <t>マチ</t>
    </rPh>
    <rPh sb="6" eb="8">
      <t>ニシバラ</t>
    </rPh>
    <rPh sb="11" eb="13">
      <t>バンチ</t>
    </rPh>
    <phoneticPr fontId="10"/>
  </si>
  <si>
    <t>米子市立和田小学校</t>
    <rPh sb="0" eb="2">
      <t>ヨナゴ</t>
    </rPh>
    <rPh sb="2" eb="4">
      <t>シリツ</t>
    </rPh>
    <rPh sb="4" eb="6">
      <t>ワダ</t>
    </rPh>
    <rPh sb="6" eb="9">
      <t>ショウガッコウ</t>
    </rPh>
    <phoneticPr fontId="10"/>
  </si>
  <si>
    <t>米子市和田町3271番地</t>
    <rPh sb="0" eb="3">
      <t>ヨナゴシ</t>
    </rPh>
    <rPh sb="3" eb="6">
      <t>ワダチョウ</t>
    </rPh>
    <rPh sb="10" eb="12">
      <t>バンチ</t>
    </rPh>
    <phoneticPr fontId="10"/>
  </si>
  <si>
    <t>米子市立加茂中学校</t>
    <rPh sb="4" eb="6">
      <t>カモ</t>
    </rPh>
    <rPh sb="6" eb="7">
      <t>チュウ</t>
    </rPh>
    <rPh sb="7" eb="9">
      <t>ガッコウ</t>
    </rPh>
    <phoneticPr fontId="10"/>
  </si>
  <si>
    <t>米子市両三柳3883番地</t>
    <rPh sb="0" eb="3">
      <t>ヨナゴシ</t>
    </rPh>
    <rPh sb="3" eb="6">
      <t>リョウミツヤナギ</t>
    </rPh>
    <rPh sb="10" eb="12">
      <t>バンチ</t>
    </rPh>
    <phoneticPr fontId="10"/>
  </si>
  <si>
    <t>米子市立東山中学校</t>
    <rPh sb="4" eb="6">
      <t>ヒガシヤマ</t>
    </rPh>
    <rPh sb="6" eb="7">
      <t>チュウ</t>
    </rPh>
    <rPh sb="7" eb="9">
      <t>ガッコウ</t>
    </rPh>
    <phoneticPr fontId="10"/>
  </si>
  <si>
    <t>米子市車尾617番地</t>
    <rPh sb="0" eb="3">
      <t>ヨナゴシ</t>
    </rPh>
    <rPh sb="3" eb="5">
      <t>クズモ</t>
    </rPh>
    <rPh sb="8" eb="10">
      <t>バンチ</t>
    </rPh>
    <phoneticPr fontId="10"/>
  </si>
  <si>
    <t>米子市立福生中学校</t>
    <rPh sb="4" eb="6">
      <t>フクイケ</t>
    </rPh>
    <rPh sb="6" eb="7">
      <t>チュウ</t>
    </rPh>
    <rPh sb="7" eb="9">
      <t>ガッコウ</t>
    </rPh>
    <phoneticPr fontId="10"/>
  </si>
  <si>
    <t>米子市上福原20番地</t>
    <rPh sb="0" eb="3">
      <t>ヨナゴシ</t>
    </rPh>
    <rPh sb="3" eb="4">
      <t>カミ</t>
    </rPh>
    <rPh sb="4" eb="6">
      <t>フクハラ</t>
    </rPh>
    <rPh sb="8" eb="10">
      <t>バンチ</t>
    </rPh>
    <phoneticPr fontId="10"/>
  </si>
  <si>
    <t>米子市立福米中学校</t>
    <rPh sb="4" eb="6">
      <t>フクヨネ</t>
    </rPh>
    <rPh sb="6" eb="7">
      <t>チュウ</t>
    </rPh>
    <rPh sb="7" eb="9">
      <t>ガッコウ</t>
    </rPh>
    <phoneticPr fontId="10"/>
  </si>
  <si>
    <t>米子市新開5丁目9番1号</t>
    <rPh sb="0" eb="3">
      <t>ヨナゴシ</t>
    </rPh>
    <rPh sb="3" eb="5">
      <t>シンカイ</t>
    </rPh>
    <rPh sb="6" eb="8">
      <t>チョウメ</t>
    </rPh>
    <rPh sb="9" eb="10">
      <t>バン</t>
    </rPh>
    <rPh sb="11" eb="12">
      <t>ゴウ</t>
    </rPh>
    <phoneticPr fontId="10"/>
  </si>
  <si>
    <t>米子市立淀江中学校</t>
    <rPh sb="4" eb="6">
      <t>ヨドエ</t>
    </rPh>
    <rPh sb="6" eb="9">
      <t>チュウガッコウ</t>
    </rPh>
    <phoneticPr fontId="10"/>
  </si>
  <si>
    <t>米子市淀江町西原660番地</t>
    <rPh sb="0" eb="3">
      <t>ヨナゴシ</t>
    </rPh>
    <rPh sb="3" eb="5">
      <t>ヨドエ</t>
    </rPh>
    <rPh sb="5" eb="6">
      <t>マチ</t>
    </rPh>
    <rPh sb="6" eb="8">
      <t>ニシバラ</t>
    </rPh>
    <rPh sb="11" eb="13">
      <t>バンチ</t>
    </rPh>
    <phoneticPr fontId="10"/>
  </si>
  <si>
    <t>株式会社山陰合同銀行　上後藤出張所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2">
      <t>ウエ</t>
    </rPh>
    <rPh sb="12" eb="14">
      <t>ゴトウ</t>
    </rPh>
    <rPh sb="14" eb="16">
      <t>シュッチョウ</t>
    </rPh>
    <rPh sb="16" eb="17">
      <t>ジョ</t>
    </rPh>
    <phoneticPr fontId="3"/>
  </si>
  <si>
    <t>米子市上後藤8-1-1</t>
    <rPh sb="0" eb="3">
      <t>ヨナゴシ</t>
    </rPh>
    <rPh sb="3" eb="4">
      <t>ウエ</t>
    </rPh>
    <rPh sb="4" eb="6">
      <t>ゴトウ</t>
    </rPh>
    <phoneticPr fontId="3"/>
  </si>
  <si>
    <t>株式会社山陰合同銀行　内浜出張所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2">
      <t>ウチ</t>
    </rPh>
    <rPh sb="12" eb="13">
      <t>ハマ</t>
    </rPh>
    <rPh sb="13" eb="15">
      <t>シュッチョウ</t>
    </rPh>
    <rPh sb="15" eb="16">
      <t>ジョ</t>
    </rPh>
    <phoneticPr fontId="3"/>
  </si>
  <si>
    <t>米子市彦名町859</t>
    <rPh sb="0" eb="3">
      <t>ヨナゴシ</t>
    </rPh>
    <rPh sb="3" eb="4">
      <t>ヒコ</t>
    </rPh>
    <rPh sb="4" eb="5">
      <t>ナ</t>
    </rPh>
    <rPh sb="5" eb="6">
      <t>マチ</t>
    </rPh>
    <phoneticPr fontId="3"/>
  </si>
  <si>
    <t>株式会社　中国銀行　米子支店</t>
    <rPh sb="0" eb="4">
      <t>カブシキガイシャ</t>
    </rPh>
    <rPh sb="5" eb="7">
      <t>チュウゴク</t>
    </rPh>
    <rPh sb="7" eb="9">
      <t>ギンコウ</t>
    </rPh>
    <rPh sb="10" eb="12">
      <t>ヨナゴ</t>
    </rPh>
    <rPh sb="12" eb="14">
      <t>シテン</t>
    </rPh>
    <phoneticPr fontId="3"/>
  </si>
  <si>
    <t>米子市東福原1-1-1</t>
    <rPh sb="0" eb="3">
      <t>ヨナゴシ</t>
    </rPh>
    <rPh sb="3" eb="4">
      <t>ヒガシ</t>
    </rPh>
    <rPh sb="4" eb="6">
      <t>フクハラ</t>
    </rPh>
    <phoneticPr fontId="3"/>
  </si>
  <si>
    <t>株式会社　鳥取銀行　米子営業部</t>
    <rPh sb="0" eb="2">
      <t>カブシキ</t>
    </rPh>
    <rPh sb="2" eb="4">
      <t>カイシャ</t>
    </rPh>
    <rPh sb="5" eb="7">
      <t>トットリ</t>
    </rPh>
    <rPh sb="7" eb="9">
      <t>ギンコウ</t>
    </rPh>
    <rPh sb="10" eb="12">
      <t>ヨナゴ</t>
    </rPh>
    <rPh sb="12" eb="15">
      <t>エイギョウブ</t>
    </rPh>
    <phoneticPr fontId="3"/>
  </si>
  <si>
    <t>米子市東福原四丁目23番5号</t>
    <rPh sb="0" eb="3">
      <t>ヨナゴシ</t>
    </rPh>
    <rPh sb="3" eb="4">
      <t>ヒガシ</t>
    </rPh>
    <rPh sb="4" eb="6">
      <t>フクハラ</t>
    </rPh>
    <rPh sb="6" eb="7">
      <t>4</t>
    </rPh>
    <rPh sb="7" eb="9">
      <t>チョウメ</t>
    </rPh>
    <rPh sb="11" eb="12">
      <t>バン</t>
    </rPh>
    <rPh sb="13" eb="14">
      <t>ゴウ</t>
    </rPh>
    <phoneticPr fontId="3"/>
  </si>
  <si>
    <t>西部地区運転免許センター</t>
    <rPh sb="0" eb="2">
      <t>セイブ</t>
    </rPh>
    <rPh sb="2" eb="4">
      <t>チク</t>
    </rPh>
    <rPh sb="4" eb="6">
      <t>ウンテン</t>
    </rPh>
    <rPh sb="6" eb="8">
      <t>メンキョ</t>
    </rPh>
    <phoneticPr fontId="3"/>
  </si>
  <si>
    <t>米子市上福原1272-1</t>
    <rPh sb="0" eb="3">
      <t>ヨナゴシ</t>
    </rPh>
    <rPh sb="3" eb="4">
      <t>カミ</t>
    </rPh>
    <rPh sb="4" eb="6">
      <t>フクハラ</t>
    </rPh>
    <phoneticPr fontId="3"/>
  </si>
  <si>
    <t>錦海公園</t>
    <rPh sb="0" eb="1">
      <t>ニシキ</t>
    </rPh>
    <rPh sb="1" eb="2">
      <t>ウミ</t>
    </rPh>
    <rPh sb="2" eb="4">
      <t>コウエン</t>
    </rPh>
    <phoneticPr fontId="10"/>
  </si>
  <si>
    <t>米子市錦海町3-1-2</t>
    <rPh sb="0" eb="3">
      <t>ヨナゴシ</t>
    </rPh>
    <rPh sb="3" eb="6">
      <t>キンカイチョウ</t>
    </rPh>
    <phoneticPr fontId="10"/>
  </si>
  <si>
    <t>錦海散策の道</t>
    <phoneticPr fontId="3"/>
  </si>
  <si>
    <t>米子市錦海町3-91</t>
    <phoneticPr fontId="3"/>
  </si>
  <si>
    <t>福市公園</t>
    <rPh sb="0" eb="2">
      <t>フクイチ</t>
    </rPh>
    <rPh sb="2" eb="4">
      <t>コウエン</t>
    </rPh>
    <phoneticPr fontId="10"/>
  </si>
  <si>
    <t>米子市福市290</t>
    <rPh sb="0" eb="3">
      <t>ヨナゴシ</t>
    </rPh>
    <rPh sb="3" eb="5">
      <t>フクイチ</t>
    </rPh>
    <phoneticPr fontId="10"/>
  </si>
  <si>
    <t>湊山公園</t>
    <rPh sb="0" eb="1">
      <t>ミナト</t>
    </rPh>
    <rPh sb="1" eb="2">
      <t>ヤマ</t>
    </rPh>
    <rPh sb="2" eb="4">
      <t>コウエン</t>
    </rPh>
    <phoneticPr fontId="10"/>
  </si>
  <si>
    <t>米子市西町133-1</t>
    <rPh sb="0" eb="3">
      <t>ヨナゴシ</t>
    </rPh>
    <rPh sb="3" eb="5">
      <t>ニシマチ</t>
    </rPh>
    <phoneticPr fontId="10"/>
  </si>
  <si>
    <t>弓ヶ浜公園</t>
    <rPh sb="0" eb="3">
      <t>ユミガハマ</t>
    </rPh>
    <rPh sb="3" eb="5">
      <t>コウエン</t>
    </rPh>
    <phoneticPr fontId="10"/>
  </si>
  <si>
    <t>米子市両三柳3203-6</t>
    <rPh sb="0" eb="3">
      <t>ヨナゴシ</t>
    </rPh>
    <rPh sb="3" eb="6">
      <t>リョウミツヤナギ</t>
    </rPh>
    <phoneticPr fontId="10"/>
  </si>
  <si>
    <t>財団法人　鳥取県保健事業団　西部本部</t>
    <rPh sb="0" eb="2">
      <t>ザイダン</t>
    </rPh>
    <rPh sb="2" eb="4">
      <t>ホウジン</t>
    </rPh>
    <rPh sb="5" eb="8">
      <t>トットリケン</t>
    </rPh>
    <rPh sb="8" eb="10">
      <t>ホケン</t>
    </rPh>
    <rPh sb="10" eb="12">
      <t>ジギョウ</t>
    </rPh>
    <rPh sb="12" eb="13">
      <t>ダン</t>
    </rPh>
    <rPh sb="14" eb="16">
      <t>セイブ</t>
    </rPh>
    <rPh sb="16" eb="18">
      <t>ホンブ</t>
    </rPh>
    <phoneticPr fontId="3"/>
  </si>
  <si>
    <t>米子市流通町158-24</t>
    <rPh sb="0" eb="3">
      <t>ヨナゴシ</t>
    </rPh>
    <rPh sb="3" eb="5">
      <t>リュウツウ</t>
    </rPh>
    <rPh sb="5" eb="6">
      <t>マチ</t>
    </rPh>
    <phoneticPr fontId="3"/>
  </si>
  <si>
    <t>認定こども園　あけぼの幼稚園</t>
    <rPh sb="0" eb="2">
      <t>ニンテイ</t>
    </rPh>
    <rPh sb="5" eb="6">
      <t>エン</t>
    </rPh>
    <rPh sb="11" eb="14">
      <t>ヨウチエン</t>
    </rPh>
    <phoneticPr fontId="7"/>
  </si>
  <si>
    <t>米子市義方町4-1</t>
    <rPh sb="0" eb="3">
      <t>ヨナゴシ</t>
    </rPh>
    <rPh sb="3" eb="6">
      <t>ギホウチョウ</t>
    </rPh>
    <phoneticPr fontId="7"/>
  </si>
  <si>
    <t>日本中央競馬場米子場外勝馬投票権発売所(JRAウインズ米子)一般駐車場</t>
    <rPh sb="0" eb="2">
      <t>ニホン</t>
    </rPh>
    <rPh sb="2" eb="4">
      <t>チュウオウ</t>
    </rPh>
    <rPh sb="4" eb="6">
      <t>ケイバ</t>
    </rPh>
    <rPh sb="6" eb="7">
      <t>バ</t>
    </rPh>
    <rPh sb="7" eb="9">
      <t>ヨナゴ</t>
    </rPh>
    <rPh sb="9" eb="11">
      <t>ジョウガイ</t>
    </rPh>
    <rPh sb="11" eb="13">
      <t>カツマ</t>
    </rPh>
    <rPh sb="13" eb="16">
      <t>トウヒョウケン</t>
    </rPh>
    <rPh sb="16" eb="18">
      <t>ハツバイ</t>
    </rPh>
    <rPh sb="18" eb="19">
      <t>ジョ</t>
    </rPh>
    <rPh sb="27" eb="29">
      <t>ヨナゴ</t>
    </rPh>
    <phoneticPr fontId="3"/>
  </si>
  <si>
    <t>米子市大崎3602-3</t>
    <rPh sb="0" eb="3">
      <t>ヨナゴシ</t>
    </rPh>
    <rPh sb="3" eb="5">
      <t>オオサキ</t>
    </rPh>
    <phoneticPr fontId="3"/>
  </si>
  <si>
    <t>日本中央競馬場米子場外勝馬投票権発売所(JRAウインズ米子)臨時駐車場</t>
    <rPh sb="0" eb="2">
      <t>ニホン</t>
    </rPh>
    <rPh sb="2" eb="4">
      <t>チュウオウ</t>
    </rPh>
    <rPh sb="4" eb="6">
      <t>ケイバ</t>
    </rPh>
    <rPh sb="6" eb="7">
      <t>バ</t>
    </rPh>
    <rPh sb="7" eb="9">
      <t>ヨナゴ</t>
    </rPh>
    <rPh sb="9" eb="11">
      <t>ジョウガイ</t>
    </rPh>
    <rPh sb="11" eb="13">
      <t>カツマ</t>
    </rPh>
    <rPh sb="13" eb="16">
      <t>トウヒョウケン</t>
    </rPh>
    <rPh sb="16" eb="18">
      <t>ハツバイ</t>
    </rPh>
    <rPh sb="18" eb="19">
      <t>ジョ</t>
    </rPh>
    <rPh sb="27" eb="29">
      <t>ヨナゴ</t>
    </rPh>
    <phoneticPr fontId="3"/>
  </si>
  <si>
    <t>加茂保育園</t>
    <rPh sb="0" eb="2">
      <t>カモ</t>
    </rPh>
    <rPh sb="2" eb="5">
      <t>ホイクエン</t>
    </rPh>
    <phoneticPr fontId="3"/>
  </si>
  <si>
    <t>米子市両三柳4612番地</t>
    <rPh sb="0" eb="3">
      <t>ヨナゴシ</t>
    </rPh>
    <rPh sb="3" eb="6">
      <t>リョウミツヤナギ</t>
    </rPh>
    <rPh sb="10" eb="12">
      <t>バンチ</t>
    </rPh>
    <phoneticPr fontId="3"/>
  </si>
  <si>
    <t>医療法人社団　足立守歯科</t>
    <rPh sb="0" eb="2">
      <t>イリョウ</t>
    </rPh>
    <rPh sb="2" eb="4">
      <t>ホウジン</t>
    </rPh>
    <rPh sb="4" eb="6">
      <t>シャダン</t>
    </rPh>
    <rPh sb="7" eb="9">
      <t>アダチ</t>
    </rPh>
    <rPh sb="9" eb="10">
      <t>マモル</t>
    </rPh>
    <rPh sb="10" eb="12">
      <t>シカ</t>
    </rPh>
    <phoneticPr fontId="3"/>
  </si>
  <si>
    <t>境港市明治町8番地</t>
    <rPh sb="0" eb="3">
      <t>サカイミナトシ</t>
    </rPh>
    <rPh sb="3" eb="6">
      <t>メイジチョウ</t>
    </rPh>
    <rPh sb="7" eb="9">
      <t>バンチ</t>
    </rPh>
    <phoneticPr fontId="3"/>
  </si>
  <si>
    <t>さかい歯科クリニック</t>
    <rPh sb="3" eb="5">
      <t>シカ</t>
    </rPh>
    <phoneticPr fontId="3"/>
  </si>
  <si>
    <t>境港市夕日ヶ丘1-17</t>
    <rPh sb="0" eb="3">
      <t>サカイミナトシ</t>
    </rPh>
    <rPh sb="3" eb="5">
      <t>ユウヒ</t>
    </rPh>
    <rPh sb="6" eb="7">
      <t>オカ</t>
    </rPh>
    <phoneticPr fontId="3"/>
  </si>
  <si>
    <t>医療法人　市場医院</t>
    <rPh sb="0" eb="2">
      <t>イリョウ</t>
    </rPh>
    <rPh sb="2" eb="4">
      <t>ホウジン</t>
    </rPh>
    <rPh sb="5" eb="7">
      <t>イチバ</t>
    </rPh>
    <rPh sb="7" eb="9">
      <t>イイン</t>
    </rPh>
    <phoneticPr fontId="3"/>
  </si>
  <si>
    <t>境港市馬場崎町177</t>
    <rPh sb="0" eb="3">
      <t>サカイミナトシ</t>
    </rPh>
    <rPh sb="3" eb="7">
      <t>ババサキチョウ</t>
    </rPh>
    <phoneticPr fontId="3"/>
  </si>
  <si>
    <t>鳥取県済生会境港総合病院</t>
    <rPh sb="0" eb="3">
      <t>トットリケン</t>
    </rPh>
    <rPh sb="3" eb="6">
      <t>サイセイカイ</t>
    </rPh>
    <rPh sb="6" eb="8">
      <t>サカイミナト</t>
    </rPh>
    <rPh sb="8" eb="10">
      <t>ソウゴウ</t>
    </rPh>
    <rPh sb="10" eb="12">
      <t>ビョウイン</t>
    </rPh>
    <phoneticPr fontId="3"/>
  </si>
  <si>
    <t>境港市米川町44番地</t>
    <rPh sb="0" eb="3">
      <t>サカイミナトシ</t>
    </rPh>
    <rPh sb="3" eb="4">
      <t>コメ</t>
    </rPh>
    <rPh sb="4" eb="5">
      <t>カワ</t>
    </rPh>
    <rPh sb="5" eb="6">
      <t>マチ</t>
    </rPh>
    <rPh sb="8" eb="10">
      <t>バンチ</t>
    </rPh>
    <phoneticPr fontId="3"/>
  </si>
  <si>
    <t>たちかわ耳鼻咽喉科</t>
    <rPh sb="4" eb="6">
      <t>ジビ</t>
    </rPh>
    <rPh sb="6" eb="8">
      <t>インコウ</t>
    </rPh>
    <rPh sb="8" eb="9">
      <t>カ</t>
    </rPh>
    <phoneticPr fontId="8"/>
  </si>
  <si>
    <t>境港市湊町156番地</t>
    <rPh sb="0" eb="3">
      <t>サカイミナトシ</t>
    </rPh>
    <rPh sb="3" eb="4">
      <t>ミナト</t>
    </rPh>
    <rPh sb="4" eb="5">
      <t>チョウ</t>
    </rPh>
    <rPh sb="8" eb="10">
      <t>バンチ</t>
    </rPh>
    <phoneticPr fontId="8"/>
  </si>
  <si>
    <t>中浜ケアパートナーズ</t>
    <rPh sb="0" eb="2">
      <t>ナカハマ</t>
    </rPh>
    <phoneticPr fontId="3"/>
  </si>
  <si>
    <t>境港市財ノ木町字川尻562番地</t>
    <rPh sb="0" eb="3">
      <t>サカイミナトシ</t>
    </rPh>
    <rPh sb="3" eb="4">
      <t>ザイ</t>
    </rPh>
    <rPh sb="5" eb="6">
      <t>キ</t>
    </rPh>
    <rPh sb="6" eb="7">
      <t>チョウ</t>
    </rPh>
    <rPh sb="7" eb="8">
      <t>アザ</t>
    </rPh>
    <rPh sb="8" eb="10">
      <t>カワジリ</t>
    </rPh>
    <rPh sb="13" eb="15">
      <t>バンチ</t>
    </rPh>
    <phoneticPr fontId="3"/>
  </si>
  <si>
    <t>高齢者総合福祉施設　さかい幸朋苑</t>
    <phoneticPr fontId="3"/>
  </si>
  <si>
    <t>境港市誠道町2083</t>
    <phoneticPr fontId="3"/>
  </si>
  <si>
    <t>介護老人福祉施設　新さかい幸朋苑</t>
    <phoneticPr fontId="3"/>
  </si>
  <si>
    <t>境港市上道町2053-1</t>
    <phoneticPr fontId="3"/>
  </si>
  <si>
    <t>介護老人福祉施設　みなと幸朋苑</t>
    <phoneticPr fontId="3"/>
  </si>
  <si>
    <t>境港市上道町2053-6</t>
    <phoneticPr fontId="3"/>
  </si>
  <si>
    <t>デイハウス　あがりみち・グループホーム　あがりみち</t>
    <phoneticPr fontId="3"/>
  </si>
  <si>
    <t>境港市上道町2087-2</t>
    <phoneticPr fontId="3"/>
  </si>
  <si>
    <t>デイハウス　わたり</t>
    <phoneticPr fontId="3"/>
  </si>
  <si>
    <t>境港市渡町1422</t>
    <phoneticPr fontId="3"/>
  </si>
  <si>
    <t>グループホーム　せいどう</t>
    <phoneticPr fontId="3"/>
  </si>
  <si>
    <t>境港市高松町892-3</t>
    <phoneticPr fontId="3"/>
  </si>
  <si>
    <t>F＆Y境港</t>
    <rPh sb="3" eb="5">
      <t>サカイミナト</t>
    </rPh>
    <phoneticPr fontId="3"/>
  </si>
  <si>
    <t>境港市中野町1929-1</t>
    <rPh sb="0" eb="3">
      <t>サカイミナトシ</t>
    </rPh>
    <rPh sb="3" eb="6">
      <t>ナカノマチ</t>
    </rPh>
    <phoneticPr fontId="3"/>
  </si>
  <si>
    <t>境港市民図書館</t>
    <rPh sb="0" eb="3">
      <t>サカイミナトシ</t>
    </rPh>
    <rPh sb="3" eb="4">
      <t>ミン</t>
    </rPh>
    <rPh sb="4" eb="6">
      <t>トショ</t>
    </rPh>
    <rPh sb="6" eb="7">
      <t>カン</t>
    </rPh>
    <phoneticPr fontId="3"/>
  </si>
  <si>
    <t>境港市上道町3000</t>
    <rPh sb="0" eb="3">
      <t>サカイミナトシ</t>
    </rPh>
    <rPh sb="3" eb="4">
      <t>ウエ</t>
    </rPh>
    <rPh sb="4" eb="5">
      <t>ミチ</t>
    </rPh>
    <rPh sb="5" eb="6">
      <t>マチ</t>
    </rPh>
    <phoneticPr fontId="3"/>
  </si>
  <si>
    <t>境港市余子公民館</t>
    <rPh sb="0" eb="3">
      <t>サカイミナトシ</t>
    </rPh>
    <rPh sb="3" eb="5">
      <t>アマリコ</t>
    </rPh>
    <rPh sb="5" eb="8">
      <t>コウミンカン</t>
    </rPh>
    <phoneticPr fontId="3"/>
  </si>
  <si>
    <t>境港市竹内町393番地2</t>
    <rPh sb="0" eb="3">
      <t>サカイミナトシ</t>
    </rPh>
    <rPh sb="3" eb="5">
      <t>タケウチ</t>
    </rPh>
    <rPh sb="5" eb="6">
      <t>マチ</t>
    </rPh>
    <rPh sb="9" eb="11">
      <t>バンチ</t>
    </rPh>
    <phoneticPr fontId="3"/>
  </si>
  <si>
    <t>境港市役所</t>
    <rPh sb="0" eb="2">
      <t>サカイミナト</t>
    </rPh>
    <rPh sb="2" eb="5">
      <t>シヤクショ</t>
    </rPh>
    <phoneticPr fontId="3"/>
  </si>
  <si>
    <t>境港市民会館</t>
    <rPh sb="0" eb="3">
      <t>サカイミナトシ</t>
    </rPh>
    <rPh sb="3" eb="4">
      <t>ミン</t>
    </rPh>
    <rPh sb="4" eb="6">
      <t>カイカン</t>
    </rPh>
    <phoneticPr fontId="3"/>
  </si>
  <si>
    <t>大漁市場　なかうら</t>
    <rPh sb="0" eb="2">
      <t>タイリョウ</t>
    </rPh>
    <rPh sb="2" eb="4">
      <t>イチバ</t>
    </rPh>
    <phoneticPr fontId="3"/>
  </si>
  <si>
    <t>境港市竹内団地209</t>
    <rPh sb="0" eb="3">
      <t>サカイミナトシ</t>
    </rPh>
    <rPh sb="3" eb="4">
      <t>タケ</t>
    </rPh>
    <rPh sb="4" eb="5">
      <t>ウチ</t>
    </rPh>
    <rPh sb="5" eb="7">
      <t>ダンチ</t>
    </rPh>
    <phoneticPr fontId="3"/>
  </si>
  <si>
    <t>今井書店　境港店</t>
    <phoneticPr fontId="3"/>
  </si>
  <si>
    <t>境港市上道町3297</t>
    <phoneticPr fontId="3"/>
  </si>
  <si>
    <t>ファミリーマート境港上道店</t>
    <rPh sb="8" eb="10">
      <t>サカイミナト</t>
    </rPh>
    <rPh sb="10" eb="11">
      <t>ウエ</t>
    </rPh>
    <rPh sb="11" eb="12">
      <t>ミチ</t>
    </rPh>
    <rPh sb="12" eb="13">
      <t>ミセ</t>
    </rPh>
    <phoneticPr fontId="3"/>
  </si>
  <si>
    <t>境港市上道町3806</t>
    <rPh sb="0" eb="3">
      <t>サカイミナトシ</t>
    </rPh>
    <rPh sb="3" eb="4">
      <t>ウエ</t>
    </rPh>
    <rPh sb="4" eb="5">
      <t>ミチ</t>
    </rPh>
    <rPh sb="5" eb="6">
      <t>マチ</t>
    </rPh>
    <phoneticPr fontId="3"/>
  </si>
  <si>
    <t>ファミリーマート境港外江町店</t>
    <rPh sb="8" eb="10">
      <t>サカイミナト</t>
    </rPh>
    <rPh sb="10" eb="12">
      <t>トノエ</t>
    </rPh>
    <rPh sb="12" eb="13">
      <t>マチ</t>
    </rPh>
    <rPh sb="13" eb="14">
      <t>ミセ</t>
    </rPh>
    <phoneticPr fontId="3"/>
  </si>
  <si>
    <t>境港市外江町廻沢2243-1</t>
    <rPh sb="0" eb="3">
      <t>サカイミナトシ</t>
    </rPh>
    <rPh sb="3" eb="5">
      <t>トノエ</t>
    </rPh>
    <rPh sb="5" eb="6">
      <t>マチ</t>
    </rPh>
    <rPh sb="6" eb="7">
      <t>マワ</t>
    </rPh>
    <rPh sb="7" eb="8">
      <t>サワ</t>
    </rPh>
    <phoneticPr fontId="3"/>
  </si>
  <si>
    <t>ファミリーマート境港夕日ヶ丘店</t>
    <rPh sb="8" eb="10">
      <t>サカイミナト</t>
    </rPh>
    <rPh sb="10" eb="14">
      <t>ユウヒガオカ</t>
    </rPh>
    <rPh sb="14" eb="15">
      <t>テン</t>
    </rPh>
    <phoneticPr fontId="3"/>
  </si>
  <si>
    <t>境港市夕日ヶ丘二丁目3-1</t>
    <phoneticPr fontId="3"/>
  </si>
  <si>
    <t>ファミリーマート境港福定町店</t>
    <rPh sb="8" eb="10">
      <t>サカイミナト</t>
    </rPh>
    <rPh sb="10" eb="13">
      <t>フクサダチョウ</t>
    </rPh>
    <rPh sb="13" eb="14">
      <t>テン</t>
    </rPh>
    <phoneticPr fontId="3"/>
  </si>
  <si>
    <t>境港市福定町1814-6</t>
    <phoneticPr fontId="3"/>
  </si>
  <si>
    <t>ファミリーマート境港竹内町店</t>
    <phoneticPr fontId="3"/>
  </si>
  <si>
    <t>境港市竹内町831番2</t>
    <phoneticPr fontId="3"/>
  </si>
  <si>
    <t>ファミリーマート境港元町店</t>
    <phoneticPr fontId="3"/>
  </si>
  <si>
    <t>境港市元町1915番地5</t>
    <phoneticPr fontId="3"/>
  </si>
  <si>
    <t>ローソン境港三軒屋店</t>
    <rPh sb="9" eb="10">
      <t>テン</t>
    </rPh>
    <phoneticPr fontId="3"/>
  </si>
  <si>
    <t>境港市三軒屋町字島屋西2489-1</t>
    <phoneticPr fontId="3"/>
  </si>
  <si>
    <t>ローソン境港市渡町店</t>
    <rPh sb="9" eb="10">
      <t>テン</t>
    </rPh>
    <phoneticPr fontId="3"/>
  </si>
  <si>
    <t>境港市渡町字中小堀1903-1</t>
    <phoneticPr fontId="3"/>
  </si>
  <si>
    <t>ローソン境港浜ノ町店</t>
    <rPh sb="9" eb="10">
      <t>テン</t>
    </rPh>
    <phoneticPr fontId="3"/>
  </si>
  <si>
    <t>境港市浜ノ町103</t>
    <phoneticPr fontId="3"/>
  </si>
  <si>
    <t>ローソン境港市役所前店</t>
    <rPh sb="10" eb="11">
      <t>テン</t>
    </rPh>
    <phoneticPr fontId="3"/>
  </si>
  <si>
    <t>境港市上道町3286</t>
    <phoneticPr fontId="3"/>
  </si>
  <si>
    <t>ローソン境港外江店</t>
    <rPh sb="8" eb="9">
      <t>テン</t>
    </rPh>
    <phoneticPr fontId="3"/>
  </si>
  <si>
    <t>境港市外江町2414-1</t>
    <phoneticPr fontId="3"/>
  </si>
  <si>
    <t>ポプラ境港明治町店</t>
    <phoneticPr fontId="3"/>
  </si>
  <si>
    <t>境港市明治町193番、194番</t>
    <phoneticPr fontId="3"/>
  </si>
  <si>
    <t>株式会社　ユニサン　渡店</t>
    <rPh sb="0" eb="4">
      <t>カブシキガイシャ</t>
    </rPh>
    <rPh sb="10" eb="11">
      <t>ワタリ</t>
    </rPh>
    <rPh sb="11" eb="12">
      <t>テン</t>
    </rPh>
    <phoneticPr fontId="3"/>
  </si>
  <si>
    <t>境港市渡町2711番地</t>
    <rPh sb="0" eb="3">
      <t>サカイミナトシ</t>
    </rPh>
    <rPh sb="3" eb="5">
      <t>ワタリチョウ</t>
    </rPh>
    <rPh sb="9" eb="11">
      <t>バンチ</t>
    </rPh>
    <phoneticPr fontId="3"/>
  </si>
  <si>
    <t>スーパーホームセンターいない　境港店</t>
    <rPh sb="15" eb="18">
      <t>サカイミナトテン</t>
    </rPh>
    <phoneticPr fontId="1"/>
  </si>
  <si>
    <t>境港市外江町3084-1</t>
    <rPh sb="0" eb="3">
      <t>サカイミナトシ</t>
    </rPh>
    <rPh sb="3" eb="4">
      <t>ソト</t>
    </rPh>
    <rPh sb="4" eb="5">
      <t>エ</t>
    </rPh>
    <rPh sb="5" eb="6">
      <t>マチ</t>
    </rPh>
    <phoneticPr fontId="1"/>
  </si>
  <si>
    <t>夢みなとタワー</t>
    <rPh sb="0" eb="1">
      <t>ユメ</t>
    </rPh>
    <phoneticPr fontId="3"/>
  </si>
  <si>
    <t>境港市竹内団地255-3</t>
    <rPh sb="0" eb="3">
      <t>サカイミナトシ</t>
    </rPh>
    <rPh sb="3" eb="5">
      <t>タケウチ</t>
    </rPh>
    <rPh sb="5" eb="7">
      <t>ダンチ</t>
    </rPh>
    <phoneticPr fontId="3"/>
  </si>
  <si>
    <t>みなと温泉館</t>
    <rPh sb="3" eb="5">
      <t>オンセン</t>
    </rPh>
    <rPh sb="5" eb="6">
      <t>カン</t>
    </rPh>
    <phoneticPr fontId="3"/>
  </si>
  <si>
    <t>境港市竹内団地255-3</t>
    <rPh sb="0" eb="1">
      <t>サカイ</t>
    </rPh>
    <rPh sb="1" eb="2">
      <t>ミナト</t>
    </rPh>
    <rPh sb="2" eb="3">
      <t>シ</t>
    </rPh>
    <rPh sb="3" eb="5">
      <t>タケウチ</t>
    </rPh>
    <rPh sb="5" eb="6">
      <t>ダン</t>
    </rPh>
    <rPh sb="6" eb="7">
      <t>チ</t>
    </rPh>
    <phoneticPr fontId="3"/>
  </si>
  <si>
    <t>境港警察署</t>
    <rPh sb="0" eb="2">
      <t>サカイミナト</t>
    </rPh>
    <rPh sb="2" eb="5">
      <t>ケイサツショ</t>
    </rPh>
    <phoneticPr fontId="3"/>
  </si>
  <si>
    <t>境港市上道町1891-3</t>
    <rPh sb="0" eb="2">
      <t>サカイミナト</t>
    </rPh>
    <rPh sb="2" eb="3">
      <t>シ</t>
    </rPh>
    <rPh sb="3" eb="4">
      <t>ウエ</t>
    </rPh>
    <rPh sb="4" eb="5">
      <t>ミチ</t>
    </rPh>
    <rPh sb="5" eb="6">
      <t>マチ</t>
    </rPh>
    <phoneticPr fontId="3"/>
  </si>
  <si>
    <t>鳥取県立境高等学校</t>
    <rPh sb="0" eb="3">
      <t>トットリケン</t>
    </rPh>
    <rPh sb="3" eb="4">
      <t>リツ</t>
    </rPh>
    <rPh sb="4" eb="5">
      <t>サカイ</t>
    </rPh>
    <rPh sb="5" eb="7">
      <t>コウトウ</t>
    </rPh>
    <rPh sb="7" eb="9">
      <t>ガッコウ</t>
    </rPh>
    <phoneticPr fontId="3"/>
  </si>
  <si>
    <t>境港市上道町3030番</t>
    <rPh sb="0" eb="3">
      <t>サカイミナトシ</t>
    </rPh>
    <rPh sb="3" eb="5">
      <t>アガリミチ</t>
    </rPh>
    <rPh sb="5" eb="6">
      <t>マチ</t>
    </rPh>
    <rPh sb="10" eb="11">
      <t>バン</t>
    </rPh>
    <phoneticPr fontId="3"/>
  </si>
  <si>
    <t>株式会社山陰合同銀行　境港支店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サカイミナト</t>
    </rPh>
    <rPh sb="13" eb="15">
      <t>シテン</t>
    </rPh>
    <phoneticPr fontId="3"/>
  </si>
  <si>
    <t>境港市湊町216</t>
    <rPh sb="0" eb="3">
      <t>サカイミナトシ</t>
    </rPh>
    <rPh sb="3" eb="4">
      <t>ミナト</t>
    </rPh>
    <rPh sb="4" eb="5">
      <t>マチ</t>
    </rPh>
    <phoneticPr fontId="3"/>
  </si>
  <si>
    <t>米子空港駐車場</t>
    <rPh sb="0" eb="2">
      <t>ヨナゴ</t>
    </rPh>
    <rPh sb="2" eb="4">
      <t>クウコウ</t>
    </rPh>
    <rPh sb="4" eb="7">
      <t>チュウシャジョウ</t>
    </rPh>
    <phoneticPr fontId="3"/>
  </si>
  <si>
    <t>境港市佐斐神町1634</t>
    <rPh sb="0" eb="3">
      <t>サカイミナトシ</t>
    </rPh>
    <rPh sb="3" eb="4">
      <t>サ</t>
    </rPh>
    <phoneticPr fontId="3"/>
  </si>
  <si>
    <t>園芸試験場　弓浜砂丘地分場</t>
    <rPh sb="0" eb="2">
      <t>エンゲイ</t>
    </rPh>
    <rPh sb="2" eb="5">
      <t>シケンジョウ</t>
    </rPh>
    <rPh sb="6" eb="8">
      <t>キュウヒン</t>
    </rPh>
    <rPh sb="8" eb="10">
      <t>サキュウ</t>
    </rPh>
    <rPh sb="10" eb="11">
      <t>チ</t>
    </rPh>
    <rPh sb="11" eb="13">
      <t>ブンジョウ</t>
    </rPh>
    <phoneticPr fontId="3"/>
  </si>
  <si>
    <t>境港市中海干拓地27</t>
    <rPh sb="0" eb="3">
      <t>サカイミナトシ</t>
    </rPh>
    <rPh sb="3" eb="5">
      <t>ナカウミ</t>
    </rPh>
    <rPh sb="5" eb="7">
      <t>カンタク</t>
    </rPh>
    <rPh sb="7" eb="8">
      <t>チ</t>
    </rPh>
    <phoneticPr fontId="3"/>
  </si>
  <si>
    <t>西伯病院</t>
    <rPh sb="0" eb="2">
      <t>サイハク</t>
    </rPh>
    <rPh sb="2" eb="4">
      <t>ビョウイン</t>
    </rPh>
    <phoneticPr fontId="3"/>
  </si>
  <si>
    <t>西伯郡南部町倭397</t>
    <rPh sb="0" eb="3">
      <t>サイハクグン</t>
    </rPh>
    <rPh sb="3" eb="5">
      <t>ナンブ</t>
    </rPh>
    <rPh sb="5" eb="6">
      <t>チョウ</t>
    </rPh>
    <rPh sb="6" eb="7">
      <t>ワ</t>
    </rPh>
    <phoneticPr fontId="3"/>
  </si>
  <si>
    <t>大山町国民健康保険　大山診療所</t>
    <rPh sb="0" eb="2">
      <t>ダイセン</t>
    </rPh>
    <rPh sb="2" eb="3">
      <t>チョウ</t>
    </rPh>
    <rPh sb="3" eb="5">
      <t>コクミン</t>
    </rPh>
    <rPh sb="5" eb="7">
      <t>ケンコウ</t>
    </rPh>
    <rPh sb="7" eb="9">
      <t>ホケン</t>
    </rPh>
    <rPh sb="10" eb="12">
      <t>ダイセン</t>
    </rPh>
    <rPh sb="12" eb="14">
      <t>シンリョウ</t>
    </rPh>
    <rPh sb="14" eb="15">
      <t>ショ</t>
    </rPh>
    <phoneticPr fontId="10"/>
  </si>
  <si>
    <t>西伯郡大山町今在家475</t>
    <rPh sb="0" eb="3">
      <t>サイハクグン</t>
    </rPh>
    <rPh sb="3" eb="6">
      <t>オオヤマチョウ</t>
    </rPh>
    <rPh sb="6" eb="7">
      <t>イマ</t>
    </rPh>
    <rPh sb="7" eb="9">
      <t>ザイケ</t>
    </rPh>
    <phoneticPr fontId="10"/>
  </si>
  <si>
    <t>大山町国民健康保険　大山口診療所</t>
    <rPh sb="0" eb="2">
      <t>ダイセン</t>
    </rPh>
    <rPh sb="2" eb="3">
      <t>チョウ</t>
    </rPh>
    <rPh sb="3" eb="5">
      <t>コクミン</t>
    </rPh>
    <rPh sb="5" eb="7">
      <t>ケンコウ</t>
    </rPh>
    <rPh sb="7" eb="9">
      <t>ホケン</t>
    </rPh>
    <rPh sb="10" eb="12">
      <t>ダイセン</t>
    </rPh>
    <rPh sb="12" eb="13">
      <t>クチ</t>
    </rPh>
    <rPh sb="13" eb="15">
      <t>シンリョウ</t>
    </rPh>
    <rPh sb="15" eb="16">
      <t>ショ</t>
    </rPh>
    <phoneticPr fontId="10"/>
  </si>
  <si>
    <t>西伯郡大山町末長483-3</t>
    <rPh sb="0" eb="3">
      <t>サイハクグン</t>
    </rPh>
    <rPh sb="3" eb="6">
      <t>オオヤマチョウ</t>
    </rPh>
    <rPh sb="6" eb="8">
      <t>スエナガ</t>
    </rPh>
    <phoneticPr fontId="10"/>
  </si>
  <si>
    <t>しらいし内科クリニック</t>
    <rPh sb="4" eb="6">
      <t>ナイカ</t>
    </rPh>
    <phoneticPr fontId="7"/>
  </si>
  <si>
    <t>西伯郡日吉津村富吉113</t>
    <rPh sb="0" eb="3">
      <t>サイハクグン</t>
    </rPh>
    <rPh sb="3" eb="7">
      <t>ヒエヅソン</t>
    </rPh>
    <rPh sb="7" eb="8">
      <t>トミ</t>
    </rPh>
    <rPh sb="8" eb="9">
      <t>ヨシ</t>
    </rPh>
    <phoneticPr fontId="7"/>
  </si>
  <si>
    <t>ひがみ耳鼻いんこう科・いびき睡眠クリニック</t>
    <rPh sb="3" eb="5">
      <t>ジビ</t>
    </rPh>
    <rPh sb="9" eb="10">
      <t>カ</t>
    </rPh>
    <rPh sb="14" eb="16">
      <t>スイミン</t>
    </rPh>
    <phoneticPr fontId="1"/>
  </si>
  <si>
    <t>西伯郡日吉津村大字日吉津1584-3</t>
    <rPh sb="0" eb="3">
      <t>サイハクグン</t>
    </rPh>
    <rPh sb="3" eb="7">
      <t>ヒエヅソン</t>
    </rPh>
    <rPh sb="7" eb="9">
      <t>オオアザ</t>
    </rPh>
    <rPh sb="9" eb="12">
      <t>ヒエヅ</t>
    </rPh>
    <phoneticPr fontId="1"/>
  </si>
  <si>
    <t>南部町総合福祉センター「しあわせ」</t>
    <rPh sb="0" eb="2">
      <t>ナンブ</t>
    </rPh>
    <rPh sb="2" eb="3">
      <t>マチ</t>
    </rPh>
    <rPh sb="3" eb="5">
      <t>ソウゴウ</t>
    </rPh>
    <rPh sb="5" eb="7">
      <t>フクシ</t>
    </rPh>
    <phoneticPr fontId="3"/>
  </si>
  <si>
    <t>西伯郡南部町法勝寺331-1</t>
    <rPh sb="0" eb="3">
      <t>サイハクグン</t>
    </rPh>
    <phoneticPr fontId="3"/>
  </si>
  <si>
    <t>南部町総合福祉センター「いこい荘」</t>
    <rPh sb="0" eb="2">
      <t>ナンブ</t>
    </rPh>
    <rPh sb="2" eb="3">
      <t>マチ</t>
    </rPh>
    <rPh sb="3" eb="5">
      <t>ソウゴウ</t>
    </rPh>
    <rPh sb="5" eb="7">
      <t>フクシ</t>
    </rPh>
    <rPh sb="15" eb="16">
      <t>ソウ</t>
    </rPh>
    <phoneticPr fontId="3"/>
  </si>
  <si>
    <t>西伯郡南部町浅井938</t>
    <rPh sb="0" eb="3">
      <t>サイハクグン</t>
    </rPh>
    <phoneticPr fontId="3"/>
  </si>
  <si>
    <t>南部町健康管理センター「すこやか」</t>
    <rPh sb="0" eb="2">
      <t>ナンブ</t>
    </rPh>
    <rPh sb="2" eb="3">
      <t>マチ</t>
    </rPh>
    <rPh sb="3" eb="5">
      <t>ケンコウ</t>
    </rPh>
    <rPh sb="5" eb="7">
      <t>カンリ</t>
    </rPh>
    <phoneticPr fontId="3"/>
  </si>
  <si>
    <t>西伯郡南部町倭482</t>
    <rPh sb="0" eb="3">
      <t>サイハクグン</t>
    </rPh>
    <phoneticPr fontId="3"/>
  </si>
  <si>
    <t>保健福祉センター　なわ</t>
    <rPh sb="0" eb="2">
      <t>ホケン</t>
    </rPh>
    <rPh sb="2" eb="4">
      <t>フクシ</t>
    </rPh>
    <phoneticPr fontId="10"/>
  </si>
  <si>
    <t>西伯郡大山町御来屋467</t>
    <rPh sb="0" eb="3">
      <t>サイハクグン</t>
    </rPh>
    <rPh sb="3" eb="5">
      <t>ダイセン</t>
    </rPh>
    <rPh sb="5" eb="6">
      <t>チョウ</t>
    </rPh>
    <rPh sb="6" eb="9">
      <t>ミクリヤ</t>
    </rPh>
    <phoneticPr fontId="10"/>
  </si>
  <si>
    <t>大山町福祉センター　なかやま</t>
    <rPh sb="0" eb="3">
      <t>ダイセンチョウ</t>
    </rPh>
    <rPh sb="3" eb="5">
      <t>フクシ</t>
    </rPh>
    <phoneticPr fontId="10"/>
  </si>
  <si>
    <t>西伯郡大山町赤坂764番地</t>
    <rPh sb="0" eb="3">
      <t>サイハクグン</t>
    </rPh>
    <rPh sb="3" eb="6">
      <t>ダイセンチョウ</t>
    </rPh>
    <rPh sb="6" eb="8">
      <t>アカサカ</t>
    </rPh>
    <rPh sb="11" eb="13">
      <t>バンチ</t>
    </rPh>
    <phoneticPr fontId="10"/>
  </si>
  <si>
    <t>人権交流センター</t>
    <rPh sb="0" eb="2">
      <t>ジンケン</t>
    </rPh>
    <rPh sb="2" eb="4">
      <t>コウリュウ</t>
    </rPh>
    <phoneticPr fontId="10"/>
  </si>
  <si>
    <t>西伯郡大山町茶畑1077-3</t>
    <rPh sb="0" eb="3">
      <t>サイハクグン</t>
    </rPh>
    <rPh sb="3" eb="6">
      <t>オオヤマチョウ</t>
    </rPh>
    <rPh sb="6" eb="8">
      <t>チャバタケ</t>
    </rPh>
    <phoneticPr fontId="10"/>
  </si>
  <si>
    <t>大山町保健福祉センター　だいせん</t>
    <rPh sb="0" eb="1">
      <t>オオ</t>
    </rPh>
    <rPh sb="1" eb="2">
      <t>ヤマ</t>
    </rPh>
    <rPh sb="2" eb="3">
      <t>チョウ</t>
    </rPh>
    <rPh sb="3" eb="5">
      <t>ホケン</t>
    </rPh>
    <rPh sb="5" eb="7">
      <t>フクシ</t>
    </rPh>
    <phoneticPr fontId="10"/>
  </si>
  <si>
    <t>西伯郡大山町末長503番地</t>
    <rPh sb="0" eb="3">
      <t>サイハクグン</t>
    </rPh>
    <rPh sb="3" eb="4">
      <t>オオ</t>
    </rPh>
    <rPh sb="4" eb="5">
      <t>ヤマ</t>
    </rPh>
    <rPh sb="5" eb="6">
      <t>チョウ</t>
    </rPh>
    <rPh sb="6" eb="8">
      <t>スエナガ</t>
    </rPh>
    <rPh sb="11" eb="13">
      <t>バンチ</t>
    </rPh>
    <phoneticPr fontId="10"/>
  </si>
  <si>
    <t>日吉津村社会福祉センター</t>
    <rPh sb="0" eb="4">
      <t>ヒエヅソン</t>
    </rPh>
    <rPh sb="4" eb="6">
      <t>シャカイ</t>
    </rPh>
    <rPh sb="6" eb="8">
      <t>フクシ</t>
    </rPh>
    <phoneticPr fontId="3"/>
  </si>
  <si>
    <t>西伯郡日吉津村日吉津973-9</t>
    <phoneticPr fontId="3"/>
  </si>
  <si>
    <t>特別養護老人ホーム　ことぶき</t>
    <rPh sb="0" eb="2">
      <t>トクベツ</t>
    </rPh>
    <rPh sb="2" eb="4">
      <t>ヨウゴ</t>
    </rPh>
    <rPh sb="4" eb="6">
      <t>ロウジン</t>
    </rPh>
    <phoneticPr fontId="3"/>
  </si>
  <si>
    <t>西伯郡伯耆町161番地1</t>
    <rPh sb="0" eb="2">
      <t>サイハク</t>
    </rPh>
    <rPh sb="2" eb="3">
      <t>グン</t>
    </rPh>
    <rPh sb="3" eb="4">
      <t>ハク</t>
    </rPh>
    <rPh sb="9" eb="11">
      <t>バンチ</t>
    </rPh>
    <phoneticPr fontId="3"/>
  </si>
  <si>
    <t>祥福園</t>
    <rPh sb="0" eb="1">
      <t>ショ</t>
    </rPh>
    <rPh sb="1" eb="3">
      <t>フクゾノ</t>
    </rPh>
    <phoneticPr fontId="3"/>
  </si>
  <si>
    <t>西伯郡南部町福成3293番地</t>
    <rPh sb="0" eb="3">
      <t>サイハクグン</t>
    </rPh>
    <rPh sb="3" eb="6">
      <t>ナンブチョウ</t>
    </rPh>
    <rPh sb="6" eb="7">
      <t>フク</t>
    </rPh>
    <rPh sb="7" eb="8">
      <t>ナ</t>
    </rPh>
    <rPh sb="12" eb="14">
      <t>バンチ</t>
    </rPh>
    <phoneticPr fontId="3"/>
  </si>
  <si>
    <t>ケアハウス　かずき</t>
    <phoneticPr fontId="3"/>
  </si>
  <si>
    <t>西伯郡大山町押平747-1</t>
    <rPh sb="0" eb="3">
      <t>サイハクグン</t>
    </rPh>
    <rPh sb="3" eb="6">
      <t>ダイセンチョウ</t>
    </rPh>
    <rPh sb="6" eb="7">
      <t>オシ</t>
    </rPh>
    <rPh sb="7" eb="8">
      <t>ヒラ</t>
    </rPh>
    <phoneticPr fontId="7"/>
  </si>
  <si>
    <t>ケアハウス　大山のふもと</t>
    <rPh sb="6" eb="8">
      <t>ダイセン</t>
    </rPh>
    <phoneticPr fontId="3"/>
  </si>
  <si>
    <t>西伯郡伯耆町大原1013-11</t>
    <rPh sb="0" eb="3">
      <t>サイハクグン</t>
    </rPh>
    <rPh sb="3" eb="6">
      <t>ホウキチョウ</t>
    </rPh>
    <rPh sb="6" eb="8">
      <t>オオハラ</t>
    </rPh>
    <phoneticPr fontId="7"/>
  </si>
  <si>
    <t>南部町公民館　さいはく分館</t>
    <phoneticPr fontId="3"/>
  </si>
  <si>
    <t>西伯郡南部町法勝寺341</t>
    <rPh sb="0" eb="3">
      <t>サイハクグン</t>
    </rPh>
    <phoneticPr fontId="3"/>
  </si>
  <si>
    <t>ふるさと交流センター</t>
    <phoneticPr fontId="3"/>
  </si>
  <si>
    <t>西伯郡南部町福成1455</t>
    <rPh sb="0" eb="3">
      <t>サイハクグン</t>
    </rPh>
    <phoneticPr fontId="3"/>
  </si>
  <si>
    <t>大山町立図書館</t>
    <rPh sb="0" eb="3">
      <t>ダイセンチョウ</t>
    </rPh>
    <rPh sb="3" eb="4">
      <t>リツ</t>
    </rPh>
    <rPh sb="4" eb="6">
      <t>トショ</t>
    </rPh>
    <rPh sb="6" eb="7">
      <t>カン</t>
    </rPh>
    <phoneticPr fontId="10"/>
  </si>
  <si>
    <t>西伯郡大山町赤坂766-1</t>
    <rPh sb="0" eb="3">
      <t>サイハクグン</t>
    </rPh>
    <rPh sb="3" eb="6">
      <t>ダイセンチョウ</t>
    </rPh>
    <rPh sb="6" eb="7">
      <t>アカ</t>
    </rPh>
    <rPh sb="7" eb="8">
      <t>サカ</t>
    </rPh>
    <phoneticPr fontId="10"/>
  </si>
  <si>
    <t>大山町ふるさとフォーラムなかやま友好館</t>
    <rPh sb="0" eb="3">
      <t>オオヤママチ</t>
    </rPh>
    <rPh sb="16" eb="18">
      <t>ユウコウ</t>
    </rPh>
    <rPh sb="18" eb="19">
      <t>カン</t>
    </rPh>
    <phoneticPr fontId="10"/>
  </si>
  <si>
    <t>西伯郡大山町赤坂764番地</t>
    <rPh sb="0" eb="3">
      <t>サイハクグン</t>
    </rPh>
    <rPh sb="3" eb="5">
      <t>ダイセン</t>
    </rPh>
    <rPh sb="5" eb="6">
      <t>チョウ</t>
    </rPh>
    <rPh sb="6" eb="8">
      <t>アカサカ</t>
    </rPh>
    <rPh sb="11" eb="13">
      <t>バンチ</t>
    </rPh>
    <phoneticPr fontId="10"/>
  </si>
  <si>
    <t>中山ふれあいセンター</t>
    <rPh sb="0" eb="2">
      <t>ナカヤマ</t>
    </rPh>
    <phoneticPr fontId="10"/>
  </si>
  <si>
    <t>西伯郡大山町田中762-8</t>
    <rPh sb="0" eb="3">
      <t>サイハクグン</t>
    </rPh>
    <rPh sb="3" eb="6">
      <t>オオヤマチョウ</t>
    </rPh>
    <rPh sb="6" eb="8">
      <t>タナカ</t>
    </rPh>
    <phoneticPr fontId="10"/>
  </si>
  <si>
    <t>南部町役場(法勝寺庁舎)</t>
    <phoneticPr fontId="3"/>
  </si>
  <si>
    <t>西伯郡南部町法勝寺377-1</t>
    <rPh sb="0" eb="3">
      <t>サイハクグン</t>
    </rPh>
    <phoneticPr fontId="3"/>
  </si>
  <si>
    <t>大山町役場</t>
    <rPh sb="0" eb="3">
      <t>ダイセンチョウ</t>
    </rPh>
    <rPh sb="3" eb="5">
      <t>ヤクバ</t>
    </rPh>
    <phoneticPr fontId="10"/>
  </si>
  <si>
    <t>西伯郡大山町御来屋328</t>
    <rPh sb="0" eb="3">
      <t>サイハクグン</t>
    </rPh>
    <rPh sb="3" eb="6">
      <t>ダイセンチョウ</t>
    </rPh>
    <rPh sb="6" eb="9">
      <t>ミクリヤ</t>
    </rPh>
    <phoneticPr fontId="10"/>
  </si>
  <si>
    <t>大山町役場　中山支所</t>
    <rPh sb="0" eb="3">
      <t>オオヤマチョウ</t>
    </rPh>
    <rPh sb="3" eb="5">
      <t>ヤクバ</t>
    </rPh>
    <rPh sb="6" eb="8">
      <t>ナカヤマ</t>
    </rPh>
    <rPh sb="8" eb="10">
      <t>シショ</t>
    </rPh>
    <phoneticPr fontId="10"/>
  </si>
  <si>
    <t>西伯郡大山町赤坂66番地</t>
    <rPh sb="0" eb="3">
      <t>サイハクグン</t>
    </rPh>
    <rPh sb="3" eb="5">
      <t>ダイセン</t>
    </rPh>
    <rPh sb="5" eb="6">
      <t>チョウ</t>
    </rPh>
    <rPh sb="6" eb="8">
      <t>アカサカ</t>
    </rPh>
    <rPh sb="10" eb="12">
      <t>バンチ</t>
    </rPh>
    <phoneticPr fontId="10"/>
  </si>
  <si>
    <t>大山町役場　大山支所</t>
    <rPh sb="0" eb="3">
      <t>ダイセンチョウ</t>
    </rPh>
    <rPh sb="3" eb="5">
      <t>ヤクバ</t>
    </rPh>
    <rPh sb="6" eb="8">
      <t>ダイセン</t>
    </rPh>
    <rPh sb="8" eb="10">
      <t>シショ</t>
    </rPh>
    <phoneticPr fontId="3"/>
  </si>
  <si>
    <t>西伯郡大山町末長500番地</t>
    <rPh sb="0" eb="3">
      <t>サイハクグン</t>
    </rPh>
    <rPh sb="3" eb="6">
      <t>ダイセンチョウ</t>
    </rPh>
    <rPh sb="6" eb="8">
      <t>スエナガ</t>
    </rPh>
    <rPh sb="11" eb="13">
      <t>バンチ</t>
    </rPh>
    <phoneticPr fontId="3"/>
  </si>
  <si>
    <t>伯耆町役場</t>
    <rPh sb="0" eb="2">
      <t>ホウキ</t>
    </rPh>
    <rPh sb="2" eb="3">
      <t>チョウ</t>
    </rPh>
    <rPh sb="3" eb="5">
      <t>ヤクバ</t>
    </rPh>
    <phoneticPr fontId="3"/>
  </si>
  <si>
    <t>西伯郡伯耆町吉長37番地3</t>
    <rPh sb="0" eb="3">
      <t>サイハクグン</t>
    </rPh>
    <rPh sb="3" eb="5">
      <t>ホウキ</t>
    </rPh>
    <rPh sb="5" eb="6">
      <t>チョウ</t>
    </rPh>
    <rPh sb="6" eb="7">
      <t>ヨシ</t>
    </rPh>
    <rPh sb="7" eb="8">
      <t>ナガ</t>
    </rPh>
    <rPh sb="10" eb="12">
      <t>バンチ</t>
    </rPh>
    <phoneticPr fontId="3"/>
  </si>
  <si>
    <t>伯耆町役場　溝口分庁舎</t>
    <rPh sb="0" eb="2">
      <t>ホウキ</t>
    </rPh>
    <rPh sb="2" eb="5">
      <t>マチヤクバ</t>
    </rPh>
    <rPh sb="6" eb="8">
      <t>ミゾグチ</t>
    </rPh>
    <rPh sb="8" eb="11">
      <t>ブンチョウシャ</t>
    </rPh>
    <phoneticPr fontId="3"/>
  </si>
  <si>
    <t>西伯郡伯耆町溝口647番地</t>
    <rPh sb="0" eb="3">
      <t>サイハクグン</t>
    </rPh>
    <rPh sb="3" eb="5">
      <t>ホウキ</t>
    </rPh>
    <rPh sb="5" eb="6">
      <t>チョウ</t>
    </rPh>
    <phoneticPr fontId="3"/>
  </si>
  <si>
    <t>大山ガーデンプレイス</t>
    <rPh sb="0" eb="2">
      <t>ダイセン</t>
    </rPh>
    <phoneticPr fontId="3"/>
  </si>
  <si>
    <t>西伯郡伯耆町丸山1800番地26</t>
    <rPh sb="0" eb="3">
      <t>サイハクグン</t>
    </rPh>
    <rPh sb="6" eb="8">
      <t>マルヤマ</t>
    </rPh>
    <rPh sb="12" eb="14">
      <t>バンチ</t>
    </rPh>
    <phoneticPr fontId="3"/>
  </si>
  <si>
    <t>イオン　日吉津店</t>
    <phoneticPr fontId="3"/>
  </si>
  <si>
    <t>西伯郡日吉津村日吉津1160番地1</t>
    <phoneticPr fontId="3"/>
  </si>
  <si>
    <t>ローソン伯耆大殿店</t>
    <rPh sb="8" eb="9">
      <t>テン</t>
    </rPh>
    <phoneticPr fontId="3"/>
  </si>
  <si>
    <t>西伯郡伯耆町大殿字樋口1089-3</t>
    <phoneticPr fontId="3"/>
  </si>
  <si>
    <t>ローソン大山町田中店</t>
    <rPh sb="9" eb="10">
      <t>テン</t>
    </rPh>
    <phoneticPr fontId="3"/>
  </si>
  <si>
    <t>西伯郡大山町田中字一本松163-3</t>
    <phoneticPr fontId="3"/>
  </si>
  <si>
    <t>ローソン西伯法勝寺店</t>
    <rPh sb="9" eb="10">
      <t>テン</t>
    </rPh>
    <phoneticPr fontId="3"/>
  </si>
  <si>
    <t>西伯郡南部町法勝寺字才ノ木230-2</t>
    <phoneticPr fontId="3"/>
  </si>
  <si>
    <t>ローソン西伯名和店</t>
    <rPh sb="8" eb="9">
      <t>テン</t>
    </rPh>
    <phoneticPr fontId="3"/>
  </si>
  <si>
    <t>西伯郡大山町富長721-3</t>
    <phoneticPr fontId="3"/>
  </si>
  <si>
    <t>ローソン伯耆溝口店</t>
    <rPh sb="8" eb="9">
      <t>テン</t>
    </rPh>
    <phoneticPr fontId="3"/>
  </si>
  <si>
    <t>西伯郡伯耆町字沢尻63-1</t>
    <phoneticPr fontId="3"/>
  </si>
  <si>
    <t>ローソン南部会見店</t>
    <rPh sb="8" eb="9">
      <t>テン</t>
    </rPh>
    <phoneticPr fontId="3"/>
  </si>
  <si>
    <t>西伯郡南部町天万字一本木307-1</t>
    <phoneticPr fontId="3"/>
  </si>
  <si>
    <t>ポプラ名和富長店</t>
    <phoneticPr fontId="3"/>
  </si>
  <si>
    <t>西伯郡大山町富長745-2</t>
    <phoneticPr fontId="3"/>
  </si>
  <si>
    <t>ポプラ日野溝口店　</t>
  </si>
  <si>
    <t>西伯郡伯耆町溝口334-1</t>
    <phoneticPr fontId="3"/>
  </si>
  <si>
    <t>ファミリーマート伯耆溝口店</t>
    <rPh sb="8" eb="10">
      <t>ホウキ</t>
    </rPh>
    <rPh sb="10" eb="12">
      <t>ミゾグチ</t>
    </rPh>
    <rPh sb="12" eb="13">
      <t>テン</t>
    </rPh>
    <phoneticPr fontId="3"/>
  </si>
  <si>
    <t>西伯郡伯耆溝口153番1</t>
    <rPh sb="0" eb="3">
      <t>サイハクグン</t>
    </rPh>
    <rPh sb="3" eb="5">
      <t>ホウキ</t>
    </rPh>
    <rPh sb="5" eb="7">
      <t>ミゾグチ</t>
    </rPh>
    <rPh sb="10" eb="11">
      <t>バン</t>
    </rPh>
    <phoneticPr fontId="3"/>
  </si>
  <si>
    <t>むきばんだ史跡公園</t>
    <rPh sb="5" eb="7">
      <t>シセキ</t>
    </rPh>
    <rPh sb="7" eb="9">
      <t>コウエン</t>
    </rPh>
    <phoneticPr fontId="3"/>
  </si>
  <si>
    <t>西伯郡大山町妻木1115-4</t>
    <rPh sb="0" eb="3">
      <t>サイハクグン</t>
    </rPh>
    <rPh sb="3" eb="6">
      <t>ダイセンチョウ</t>
    </rPh>
    <rPh sb="6" eb="8">
      <t>ムキ</t>
    </rPh>
    <phoneticPr fontId="3"/>
  </si>
  <si>
    <t>とっとり花回廊</t>
    <rPh sb="4" eb="5">
      <t>ハナ</t>
    </rPh>
    <rPh sb="5" eb="7">
      <t>カイロウ</t>
    </rPh>
    <phoneticPr fontId="3"/>
  </si>
  <si>
    <t>西伯郡南部町鶴田110</t>
    <phoneticPr fontId="3"/>
  </si>
  <si>
    <t>大山青年の家</t>
    <rPh sb="0" eb="2">
      <t>ダイセン</t>
    </rPh>
    <rPh sb="2" eb="4">
      <t>セイネン</t>
    </rPh>
    <rPh sb="5" eb="6">
      <t>イエ</t>
    </rPh>
    <phoneticPr fontId="3"/>
  </si>
  <si>
    <t xml:space="preserve">西伯郡大山町赤松明間原312 </t>
    <rPh sb="0" eb="3">
      <t>サイハクグン</t>
    </rPh>
    <rPh sb="3" eb="6">
      <t>ダイセンチョウ</t>
    </rPh>
    <rPh sb="6" eb="8">
      <t>アカマツ</t>
    </rPh>
    <rPh sb="8" eb="9">
      <t>アキラ</t>
    </rPh>
    <rPh sb="9" eb="11">
      <t>マハラ</t>
    </rPh>
    <phoneticPr fontId="3"/>
  </si>
  <si>
    <t>道の駅 大山恵みの里</t>
    <rPh sb="0" eb="1">
      <t>ミチ</t>
    </rPh>
    <rPh sb="2" eb="3">
      <t>エキ</t>
    </rPh>
    <rPh sb="4" eb="7">
      <t>ダイセンメグ</t>
    </rPh>
    <rPh sb="9" eb="10">
      <t>サト</t>
    </rPh>
    <phoneticPr fontId="10"/>
  </si>
  <si>
    <t>西伯郡大山町名和951番地6</t>
    <rPh sb="0" eb="3">
      <t>サイハクグン</t>
    </rPh>
    <rPh sb="3" eb="5">
      <t>ダイセン</t>
    </rPh>
    <rPh sb="5" eb="6">
      <t>チョウ</t>
    </rPh>
    <rPh sb="6" eb="8">
      <t>ナワ</t>
    </rPh>
    <rPh sb="11" eb="13">
      <t>バンチ</t>
    </rPh>
    <phoneticPr fontId="10"/>
  </si>
  <si>
    <t>大山町中山温泉館及び生活想像館</t>
    <rPh sb="0" eb="3">
      <t>オオヤママチ</t>
    </rPh>
    <rPh sb="3" eb="5">
      <t>ナカヤマ</t>
    </rPh>
    <rPh sb="5" eb="7">
      <t>オンセン</t>
    </rPh>
    <rPh sb="7" eb="8">
      <t>カン</t>
    </rPh>
    <rPh sb="8" eb="9">
      <t>オヨ</t>
    </rPh>
    <rPh sb="10" eb="12">
      <t>セイカツ</t>
    </rPh>
    <rPh sb="12" eb="14">
      <t>ソウゾウ</t>
    </rPh>
    <rPh sb="14" eb="15">
      <t>カン</t>
    </rPh>
    <phoneticPr fontId="10"/>
  </si>
  <si>
    <t>西伯郡大山町赤坂708番地</t>
    <rPh sb="0" eb="3">
      <t>サイハクグン</t>
    </rPh>
    <rPh sb="3" eb="5">
      <t>ダイセン</t>
    </rPh>
    <rPh sb="5" eb="6">
      <t>チョウ</t>
    </rPh>
    <rPh sb="6" eb="8">
      <t>アカサカ</t>
    </rPh>
    <rPh sb="11" eb="13">
      <t>バンチ</t>
    </rPh>
    <phoneticPr fontId="10"/>
  </si>
  <si>
    <t>大山まきばみるくの里</t>
    <rPh sb="0" eb="2">
      <t>ダイセン</t>
    </rPh>
    <rPh sb="9" eb="10">
      <t>サト</t>
    </rPh>
    <phoneticPr fontId="3"/>
  </si>
  <si>
    <t>西伯郡伯耆町小林水無属2-11</t>
    <rPh sb="0" eb="2">
      <t>サイハク</t>
    </rPh>
    <rPh sb="2" eb="3">
      <t>グン</t>
    </rPh>
    <rPh sb="3" eb="6">
      <t>ホウキチョウ</t>
    </rPh>
    <rPh sb="6" eb="8">
      <t>コバヤシ</t>
    </rPh>
    <rPh sb="8" eb="9">
      <t>ミズ</t>
    </rPh>
    <rPh sb="9" eb="10">
      <t>ナ</t>
    </rPh>
    <rPh sb="10" eb="11">
      <t>ゾク</t>
    </rPh>
    <phoneticPr fontId="3"/>
  </si>
  <si>
    <t>株式会社山陰合同銀行　西伯支店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サイハク</t>
    </rPh>
    <rPh sb="13" eb="15">
      <t>シテン</t>
    </rPh>
    <phoneticPr fontId="3"/>
  </si>
  <si>
    <t>西伯郡南部町法勝寺366-8</t>
    <rPh sb="0" eb="3">
      <t>サイハクグン</t>
    </rPh>
    <rPh sb="3" eb="6">
      <t>ナンブチョウ</t>
    </rPh>
    <rPh sb="6" eb="9">
      <t>ホッショウジ</t>
    </rPh>
    <phoneticPr fontId="3"/>
  </si>
  <si>
    <t>株式会社山陰合同銀行　中山出張所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1" eb="13">
      <t>ナカヤマ</t>
    </rPh>
    <rPh sb="13" eb="15">
      <t>シュッチョウ</t>
    </rPh>
    <rPh sb="15" eb="16">
      <t>ジョ</t>
    </rPh>
    <phoneticPr fontId="3"/>
  </si>
  <si>
    <t>西伯郡大山町田中826-2</t>
    <rPh sb="0" eb="3">
      <t>サイハクグン</t>
    </rPh>
    <rPh sb="3" eb="6">
      <t>ダイセンチョウ</t>
    </rPh>
    <rPh sb="6" eb="8">
      <t>タナカ</t>
    </rPh>
    <phoneticPr fontId="3"/>
  </si>
  <si>
    <t>梶原簡易郵便局</t>
    <phoneticPr fontId="3"/>
  </si>
  <si>
    <t>西伯郡大山町加茂12-1</t>
    <phoneticPr fontId="3"/>
  </si>
  <si>
    <t>大山町中山農村環境改善センター</t>
    <rPh sb="0" eb="3">
      <t>オオヤマチョウ</t>
    </rPh>
    <rPh sb="3" eb="5">
      <t>ナカヤマ</t>
    </rPh>
    <rPh sb="5" eb="7">
      <t>ノウソン</t>
    </rPh>
    <rPh sb="7" eb="9">
      <t>カンキョウ</t>
    </rPh>
    <rPh sb="9" eb="11">
      <t>カイゼン</t>
    </rPh>
    <phoneticPr fontId="10"/>
  </si>
  <si>
    <t>西伯郡大山町下甲1120番地</t>
    <rPh sb="0" eb="3">
      <t>サイハクグン</t>
    </rPh>
    <rPh sb="3" eb="5">
      <t>ダイセン</t>
    </rPh>
    <rPh sb="5" eb="6">
      <t>チョウ</t>
    </rPh>
    <rPh sb="6" eb="8">
      <t>シモギ</t>
    </rPh>
    <rPh sb="12" eb="14">
      <t>バンチ</t>
    </rPh>
    <phoneticPr fontId="10"/>
  </si>
  <si>
    <t>日南町健康福祉センター　ほほえみの里</t>
    <phoneticPr fontId="3"/>
  </si>
  <si>
    <t>日野郡日南町生山511-5</t>
    <phoneticPr fontId="3"/>
  </si>
  <si>
    <t>江府町総合健康福祉センター</t>
    <rPh sb="0" eb="2">
      <t>コウフ</t>
    </rPh>
    <rPh sb="2" eb="3">
      <t>チョウ</t>
    </rPh>
    <rPh sb="3" eb="5">
      <t>ソウゴウ</t>
    </rPh>
    <rPh sb="5" eb="7">
      <t>ケンコウ</t>
    </rPh>
    <rPh sb="7" eb="9">
      <t>フクシ</t>
    </rPh>
    <phoneticPr fontId="3"/>
  </si>
  <si>
    <t>日野郡江府町江尾2088番地3</t>
    <rPh sb="3" eb="5">
      <t>コウフ</t>
    </rPh>
    <rPh sb="5" eb="6">
      <t>チョウ</t>
    </rPh>
    <rPh sb="6" eb="8">
      <t>エビ</t>
    </rPh>
    <rPh sb="12" eb="14">
      <t>バンチ</t>
    </rPh>
    <phoneticPr fontId="3"/>
  </si>
  <si>
    <t>社会福祉法人　日南町社会福祉協議会</t>
    <rPh sb="0" eb="2">
      <t>シャカイ</t>
    </rPh>
    <rPh sb="2" eb="4">
      <t>フクシ</t>
    </rPh>
    <rPh sb="4" eb="6">
      <t>ホウジン</t>
    </rPh>
    <rPh sb="7" eb="10">
      <t>ニチナンチョウ</t>
    </rPh>
    <rPh sb="10" eb="12">
      <t>シャカイ</t>
    </rPh>
    <rPh sb="12" eb="14">
      <t>フクシ</t>
    </rPh>
    <rPh sb="14" eb="17">
      <t>キョウギカイ</t>
    </rPh>
    <phoneticPr fontId="1"/>
  </si>
  <si>
    <t>日野郡日南町生山397番地1</t>
    <rPh sb="0" eb="3">
      <t>ヒノグン</t>
    </rPh>
    <rPh sb="3" eb="6">
      <t>ニチナンチョウ</t>
    </rPh>
    <rPh sb="6" eb="8">
      <t>ショウヤマ</t>
    </rPh>
    <rPh sb="11" eb="13">
      <t>バンチ</t>
    </rPh>
    <phoneticPr fontId="1"/>
  </si>
  <si>
    <t>いこいの広場　らんちゅう</t>
    <rPh sb="4" eb="6">
      <t>ヒロバ</t>
    </rPh>
    <phoneticPr fontId="7"/>
  </si>
  <si>
    <t>日野郡江府町武庫1198-1</t>
    <rPh sb="0" eb="3">
      <t>ヒノグン</t>
    </rPh>
    <rPh sb="3" eb="6">
      <t>コウフチョウ</t>
    </rPh>
    <rPh sb="6" eb="8">
      <t>ムコ</t>
    </rPh>
    <phoneticPr fontId="7"/>
  </si>
  <si>
    <t>日野町公民館</t>
    <rPh sb="0" eb="2">
      <t>ヒノ</t>
    </rPh>
    <rPh sb="2" eb="3">
      <t>チョウ</t>
    </rPh>
    <rPh sb="3" eb="6">
      <t>コウミンカン</t>
    </rPh>
    <phoneticPr fontId="3"/>
  </si>
  <si>
    <t>日野町黒坂1243番地1</t>
    <rPh sb="0" eb="2">
      <t>ヒノ</t>
    </rPh>
    <rPh sb="2" eb="3">
      <t>チョウ</t>
    </rPh>
    <rPh sb="3" eb="5">
      <t>クロサカ</t>
    </rPh>
    <rPh sb="9" eb="11">
      <t>バンチ</t>
    </rPh>
    <phoneticPr fontId="3"/>
  </si>
  <si>
    <t>鳥取県日野総合事務所</t>
    <rPh sb="0" eb="3">
      <t>トットリケン</t>
    </rPh>
    <rPh sb="3" eb="4">
      <t>ヒ</t>
    </rPh>
    <rPh sb="4" eb="5">
      <t>ノ</t>
    </rPh>
    <rPh sb="5" eb="7">
      <t>ソウゴウ</t>
    </rPh>
    <rPh sb="7" eb="9">
      <t>ジム</t>
    </rPh>
    <rPh sb="9" eb="10">
      <t>ショ</t>
    </rPh>
    <phoneticPr fontId="3"/>
  </si>
  <si>
    <t>日野郡日野町根雨140-1</t>
    <rPh sb="0" eb="1">
      <t>ヒ</t>
    </rPh>
    <rPh sb="1" eb="2">
      <t>ノ</t>
    </rPh>
    <rPh sb="2" eb="3">
      <t>グン</t>
    </rPh>
    <rPh sb="3" eb="5">
      <t>ヒノ</t>
    </rPh>
    <rPh sb="5" eb="6">
      <t>チョウ</t>
    </rPh>
    <rPh sb="6" eb="8">
      <t>ネウ</t>
    </rPh>
    <phoneticPr fontId="3"/>
  </si>
  <si>
    <t>日野町役場</t>
    <rPh sb="0" eb="2">
      <t>ヒノ</t>
    </rPh>
    <rPh sb="2" eb="3">
      <t>マチ</t>
    </rPh>
    <rPh sb="3" eb="5">
      <t>ヤクバ</t>
    </rPh>
    <phoneticPr fontId="3"/>
  </si>
  <si>
    <t>日野郡日野町根雨101番地</t>
    <rPh sb="0" eb="1">
      <t>ヒ</t>
    </rPh>
    <rPh sb="1" eb="2">
      <t>ノ</t>
    </rPh>
    <rPh sb="2" eb="3">
      <t>グン</t>
    </rPh>
    <rPh sb="3" eb="5">
      <t>ヒノ</t>
    </rPh>
    <rPh sb="5" eb="6">
      <t>チョウ</t>
    </rPh>
    <rPh sb="6" eb="8">
      <t>ネウ</t>
    </rPh>
    <rPh sb="11" eb="13">
      <t>バンチ</t>
    </rPh>
    <phoneticPr fontId="3"/>
  </si>
  <si>
    <t>ローソン江府町店</t>
    <rPh sb="7" eb="8">
      <t>テン</t>
    </rPh>
    <phoneticPr fontId="3"/>
  </si>
  <si>
    <t>日野郡江府町大字小江尾字流田下モ14-1</t>
    <phoneticPr fontId="3"/>
  </si>
  <si>
    <t>黒坂警察署</t>
    <rPh sb="0" eb="1">
      <t>クロ</t>
    </rPh>
    <rPh sb="1" eb="2">
      <t>サカ</t>
    </rPh>
    <rPh sb="2" eb="5">
      <t>ケイサツショ</t>
    </rPh>
    <phoneticPr fontId="3"/>
  </si>
  <si>
    <t>日野郡日野町下菅242-1</t>
    <rPh sb="0" eb="1">
      <t>ヒ</t>
    </rPh>
    <rPh sb="1" eb="2">
      <t>ノ</t>
    </rPh>
    <rPh sb="2" eb="3">
      <t>グン</t>
    </rPh>
    <rPh sb="3" eb="5">
      <t>ヒノ</t>
    </rPh>
    <rPh sb="5" eb="6">
      <t>チョウ</t>
    </rPh>
    <rPh sb="6" eb="7">
      <t>シタ</t>
    </rPh>
    <rPh sb="7" eb="8">
      <t>スガ</t>
    </rPh>
    <phoneticPr fontId="3"/>
  </si>
  <si>
    <t>鳥取県立日野高等学校　根雨校舎</t>
    <rPh sb="0" eb="3">
      <t>トットリケン</t>
    </rPh>
    <rPh sb="3" eb="4">
      <t>リツ</t>
    </rPh>
    <rPh sb="4" eb="6">
      <t>ヒノ</t>
    </rPh>
    <rPh sb="6" eb="8">
      <t>コウトウ</t>
    </rPh>
    <rPh sb="8" eb="10">
      <t>ガッコウ</t>
    </rPh>
    <rPh sb="11" eb="13">
      <t>ネウ</t>
    </rPh>
    <rPh sb="13" eb="15">
      <t>コウシャ</t>
    </rPh>
    <phoneticPr fontId="3"/>
  </si>
  <si>
    <t>日野郡日野根雨310</t>
    <rPh sb="0" eb="3">
      <t>ヒノグン</t>
    </rPh>
    <rPh sb="3" eb="5">
      <t>ヒノ</t>
    </rPh>
    <rPh sb="5" eb="7">
      <t>ネウ</t>
    </rPh>
    <phoneticPr fontId="3"/>
  </si>
  <si>
    <t>日野町立根雨小学校</t>
    <rPh sb="0" eb="2">
      <t>ヒノ</t>
    </rPh>
    <rPh sb="2" eb="3">
      <t>マチ</t>
    </rPh>
    <rPh sb="3" eb="4">
      <t>リツ</t>
    </rPh>
    <rPh sb="4" eb="6">
      <t>ネウ</t>
    </rPh>
    <rPh sb="6" eb="9">
      <t>ショウガッコウ</t>
    </rPh>
    <phoneticPr fontId="3"/>
  </si>
  <si>
    <t>日野郡日野町野田271番地</t>
    <rPh sb="0" eb="1">
      <t>ヒ</t>
    </rPh>
    <rPh sb="1" eb="2">
      <t>ノ</t>
    </rPh>
    <rPh sb="2" eb="3">
      <t>グン</t>
    </rPh>
    <rPh sb="3" eb="5">
      <t>ヒノ</t>
    </rPh>
    <rPh sb="5" eb="6">
      <t>チョウ</t>
    </rPh>
    <rPh sb="6" eb="8">
      <t>ノダ</t>
    </rPh>
    <rPh sb="11" eb="13">
      <t>バンチ</t>
    </rPh>
    <phoneticPr fontId="3"/>
  </si>
  <si>
    <t>日野町立日野中学校</t>
    <rPh sb="0" eb="2">
      <t>ヒノ</t>
    </rPh>
    <rPh sb="2" eb="3">
      <t>チョウ</t>
    </rPh>
    <rPh sb="3" eb="4">
      <t>リツ</t>
    </rPh>
    <rPh sb="4" eb="6">
      <t>ヒノ</t>
    </rPh>
    <rPh sb="6" eb="9">
      <t>チュウガッコウ</t>
    </rPh>
    <phoneticPr fontId="3"/>
  </si>
  <si>
    <t>日野郡日野町野田210番地</t>
    <rPh sb="0" eb="1">
      <t>ヒ</t>
    </rPh>
    <rPh sb="1" eb="2">
      <t>ノ</t>
    </rPh>
    <rPh sb="2" eb="3">
      <t>グン</t>
    </rPh>
    <rPh sb="3" eb="5">
      <t>ヒノ</t>
    </rPh>
    <rPh sb="5" eb="6">
      <t>マチ</t>
    </rPh>
    <rPh sb="6" eb="8">
      <t>ノダ</t>
    </rPh>
    <rPh sb="11" eb="13">
      <t>バンチ</t>
    </rPh>
    <phoneticPr fontId="3"/>
  </si>
  <si>
    <t>園芸試験場　日南試験地</t>
    <rPh sb="0" eb="2">
      <t>エンゲイ</t>
    </rPh>
    <rPh sb="2" eb="5">
      <t>シケンジョウ</t>
    </rPh>
    <rPh sb="6" eb="8">
      <t>ニチナン</t>
    </rPh>
    <rPh sb="8" eb="11">
      <t>シケンチ</t>
    </rPh>
    <phoneticPr fontId="3"/>
  </si>
  <si>
    <t>日野郡日南町阿毘縁1203-1</t>
    <rPh sb="0" eb="3">
      <t>ヒノグン</t>
    </rPh>
    <rPh sb="3" eb="6">
      <t>ニチナンチョウ</t>
    </rPh>
    <rPh sb="6" eb="7">
      <t>ア</t>
    </rPh>
    <rPh sb="7" eb="8">
      <t>ビ</t>
    </rPh>
    <rPh sb="8" eb="9">
      <t>エン</t>
    </rPh>
    <phoneticPr fontId="3"/>
  </si>
  <si>
    <t>日野町立ひのっこ保育所</t>
    <rPh sb="0" eb="2">
      <t>ヒノ</t>
    </rPh>
    <rPh sb="2" eb="3">
      <t>マチ</t>
    </rPh>
    <rPh sb="3" eb="4">
      <t>リツ</t>
    </rPh>
    <rPh sb="8" eb="10">
      <t>ホイク</t>
    </rPh>
    <rPh sb="10" eb="11">
      <t>ジョ</t>
    </rPh>
    <phoneticPr fontId="3"/>
  </si>
  <si>
    <t>日野郡日野町津地690番地</t>
    <rPh sb="0" eb="1">
      <t>ヒ</t>
    </rPh>
    <rPh sb="1" eb="2">
      <t>ノ</t>
    </rPh>
    <rPh sb="2" eb="3">
      <t>グン</t>
    </rPh>
    <rPh sb="3" eb="5">
      <t>ヒノ</t>
    </rPh>
    <rPh sb="5" eb="6">
      <t>チョウ</t>
    </rPh>
    <rPh sb="6" eb="8">
      <t>ツチ</t>
    </rPh>
    <rPh sb="11" eb="13">
      <t>バンチ</t>
    </rPh>
    <phoneticPr fontId="3"/>
  </si>
  <si>
    <t>江府町防災情報センター</t>
    <rPh sb="0" eb="2">
      <t>コウフ</t>
    </rPh>
    <rPh sb="2" eb="3">
      <t>チョウ</t>
    </rPh>
    <rPh sb="3" eb="5">
      <t>ボウサイ</t>
    </rPh>
    <rPh sb="5" eb="7">
      <t>ジョウホウ</t>
    </rPh>
    <phoneticPr fontId="3"/>
  </si>
  <si>
    <t>日野郡江府町江尾1944番地2</t>
    <rPh sb="0" eb="1">
      <t>ヒ</t>
    </rPh>
    <rPh sb="1" eb="2">
      <t>ノ</t>
    </rPh>
    <rPh sb="2" eb="3">
      <t>グン</t>
    </rPh>
    <rPh sb="3" eb="5">
      <t>コウフ</t>
    </rPh>
    <rPh sb="5" eb="6">
      <t>チョウ</t>
    </rPh>
    <rPh sb="6" eb="8">
      <t>エビ</t>
    </rPh>
    <rPh sb="12" eb="14">
      <t>バンチ</t>
    </rPh>
    <phoneticPr fontId="3"/>
  </si>
  <si>
    <t>平成29年9月6日現在　　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</si>
</sst>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14" fontId="0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0" fillId="0" borderId="14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4" xfId="0" applyFont="1" applyBorder="1">
      <alignment vertical="center"/>
    </xf>
    <xf numFmtId="0" fontId="2" fillId="0" borderId="13" xfId="0" applyFont="1" applyBorder="1" applyAlignment="1">
      <alignment vertical="center" shrinkToFit="1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4" borderId="11" xfId="0" applyFont="1" applyFill="1" applyBorder="1">
      <alignment vertical="center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center" wrapText="1" shrinkToFit="1"/>
    </xf>
    <xf numFmtId="0" fontId="2" fillId="4" borderId="12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vertical="center" shrinkToFit="1"/>
    </xf>
    <xf numFmtId="0" fontId="2" fillId="0" borderId="17" xfId="0" applyFont="1" applyFill="1" applyBorder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shrinkToFit="1"/>
    </xf>
    <xf numFmtId="0" fontId="2" fillId="0" borderId="19" xfId="0" applyFont="1" applyFill="1" applyBorder="1" applyAlignment="1">
      <alignment shrinkToFit="1"/>
    </xf>
    <xf numFmtId="0" fontId="2" fillId="0" borderId="17" xfId="0" applyFont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wrapText="1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2495;&#31119;&#31049;&#25512;&#36914;&#25285;&#24403;/22%20&#31119;&#31049;&#12398;&#12414;&#12385;&#12389;&#12367;&#12426;/20%20&#12495;&#12540;&#12488;&#12501;&#12523;&#39376;&#36554;&#22580;&#21033;&#29992;&#35388;&#21046;&#24230;/&#12304;&#38543;&#26178;&#26356;&#26032;&#12305;/&#12304;290621&#26356;&#26032;&#12305;&#21332;&#23450;&#32224;&#32080;&#26045;&#35373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他府県との相互利用"/>
    </sheetNames>
    <sheetDataSet>
      <sheetData sheetId="0"/>
      <sheetData sheetId="1">
        <row r="2">
          <cell r="A2">
            <v>1</v>
          </cell>
          <cell r="B2" t="str">
            <v>医療機関</v>
          </cell>
          <cell r="D2">
            <v>1</v>
          </cell>
          <cell r="E2" t="str">
            <v xml:space="preserve">県有施設
</v>
          </cell>
        </row>
        <row r="3">
          <cell r="A3">
            <v>2</v>
          </cell>
          <cell r="B3" t="str">
            <v>福祉施設</v>
          </cell>
          <cell r="D3">
            <v>2</v>
          </cell>
          <cell r="E3" t="str">
            <v xml:space="preserve">市町村
施設
</v>
          </cell>
        </row>
        <row r="4">
          <cell r="A4">
            <v>3</v>
          </cell>
          <cell r="B4" t="str">
            <v>文化施設</v>
          </cell>
          <cell r="D4">
            <v>3</v>
          </cell>
          <cell r="E4" t="str">
            <v xml:space="preserve">国有施設
</v>
          </cell>
        </row>
        <row r="5">
          <cell r="A5">
            <v>4</v>
          </cell>
          <cell r="B5" t="str">
            <v>官公庁</v>
          </cell>
          <cell r="D5">
            <v>4</v>
          </cell>
          <cell r="E5" t="str">
            <v>民間施設</v>
          </cell>
        </row>
        <row r="6">
          <cell r="A6">
            <v>5</v>
          </cell>
          <cell r="B6" t="str">
            <v>物品販売・飲食店</v>
          </cell>
        </row>
        <row r="7">
          <cell r="A7">
            <v>6</v>
          </cell>
          <cell r="B7" t="str">
            <v>観光施設・宿泊施設</v>
          </cell>
        </row>
        <row r="8">
          <cell r="A8">
            <v>7</v>
          </cell>
          <cell r="B8" t="str">
            <v>スポーツ施設</v>
          </cell>
        </row>
        <row r="9">
          <cell r="A9">
            <v>8</v>
          </cell>
          <cell r="B9" t="str">
            <v>警察</v>
          </cell>
        </row>
        <row r="10">
          <cell r="A10">
            <v>9</v>
          </cell>
          <cell r="B10" t="str">
            <v>学校</v>
          </cell>
        </row>
        <row r="11">
          <cell r="A11">
            <v>10</v>
          </cell>
          <cell r="B11" t="str">
            <v>銀行・郵便局</v>
          </cell>
        </row>
        <row r="12">
          <cell r="A12">
            <v>11</v>
          </cell>
          <cell r="B12" t="str">
            <v>そのほか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3"/>
  <sheetViews>
    <sheetView tabSelected="1" view="pageBreakPreview" zoomScale="50" zoomScaleNormal="50" zoomScaleSheetLayoutView="50" workbookViewId="0">
      <pane xSplit="1" ySplit="4" topLeftCell="B617" activePane="bottomRight" state="frozen"/>
      <selection activeCell="B1" sqref="B1"/>
      <selection pane="topRight" activeCell="C1" sqref="C1"/>
      <selection pane="bottomLeft" activeCell="B5" sqref="B5"/>
      <selection pane="bottomRight" activeCell="K3" sqref="K3"/>
    </sheetView>
  </sheetViews>
  <sheetFormatPr defaultRowHeight="21" x14ac:dyDescent="0.15"/>
  <cols>
    <col min="1" max="1" width="4.625" style="1" customWidth="1"/>
    <col min="2" max="2" width="19" style="2" customWidth="1"/>
    <col min="3" max="3" width="4.625" style="2" customWidth="1"/>
    <col min="4" max="4" width="15.125" style="3" customWidth="1"/>
    <col min="5" max="5" width="58.75" style="75" customWidth="1"/>
    <col min="6" max="6" width="53.25" style="76" customWidth="1"/>
    <col min="7" max="7" width="1.25" style="2" customWidth="1"/>
    <col min="8" max="8" width="10" style="2" customWidth="1"/>
    <col min="9" max="9" width="1.625" style="2" customWidth="1"/>
    <col min="10" max="14" width="9" style="2"/>
    <col min="15" max="15" width="9" style="2" customWidth="1"/>
    <col min="16" max="16384" width="9" style="2"/>
  </cols>
  <sheetData>
    <row r="1" spans="1:11" ht="24" x14ac:dyDescent="0.15">
      <c r="E1" s="4" t="s">
        <v>0</v>
      </c>
      <c r="F1" s="5"/>
    </row>
    <row r="2" spans="1:11" x14ac:dyDescent="0.15">
      <c r="E2" s="6"/>
      <c r="F2" s="7" t="str">
        <f>"全"&amp;H2&amp;"施設"</f>
        <v>全709施設</v>
      </c>
      <c r="H2" s="8">
        <f>H5+H214+H227+H266+H350+H458+H620+H661+H711</f>
        <v>709</v>
      </c>
    </row>
    <row r="3" spans="1:11" ht="42.75" customHeight="1" thickBot="1" x14ac:dyDescent="0.2">
      <c r="D3" s="91" t="s">
        <v>1</v>
      </c>
      <c r="E3" s="91"/>
      <c r="F3" s="7" t="s">
        <v>1421</v>
      </c>
      <c r="I3" s="9"/>
    </row>
    <row r="4" spans="1:11" ht="33" customHeight="1" thickBot="1" x14ac:dyDescent="0.2">
      <c r="A4" s="10"/>
      <c r="B4" s="11" t="s">
        <v>2</v>
      </c>
      <c r="C4" s="12"/>
      <c r="D4" s="13" t="s">
        <v>3</v>
      </c>
      <c r="E4" s="14" t="s">
        <v>4</v>
      </c>
      <c r="F4" s="15" t="s">
        <v>5</v>
      </c>
    </row>
    <row r="5" spans="1:11" ht="24.75" customHeight="1" thickTop="1" thickBot="1" x14ac:dyDescent="0.2">
      <c r="A5" s="92" t="str">
        <f>"鳥取市("&amp;H5&amp;"施設)"</f>
        <v>鳥取市(206施設)</v>
      </c>
      <c r="B5" s="93"/>
      <c r="C5" s="93"/>
      <c r="D5" s="93"/>
      <c r="E5" s="93"/>
      <c r="F5" s="94"/>
      <c r="H5" s="2">
        <f>SUM(H6:H213)</f>
        <v>206</v>
      </c>
    </row>
    <row r="6" spans="1:11" ht="21.75" thickTop="1" x14ac:dyDescent="0.15">
      <c r="A6" s="16">
        <v>1</v>
      </c>
      <c r="B6" s="17" t="str">
        <f>VLOOKUP(A6,[1]テーブル!$A$2:$B$12,2)</f>
        <v>医療機関</v>
      </c>
      <c r="C6" s="17">
        <v>1</v>
      </c>
      <c r="D6" s="18" t="str">
        <f>VLOOKUP(C6,[1]テーブル!$D$2:$E$13,2)</f>
        <v xml:space="preserve">県有施設
</v>
      </c>
      <c r="E6" s="18" t="s">
        <v>6</v>
      </c>
      <c r="F6" s="19" t="s">
        <v>7</v>
      </c>
      <c r="H6" s="2">
        <v>1</v>
      </c>
    </row>
    <row r="7" spans="1:11" s="24" customFormat="1" x14ac:dyDescent="0.15">
      <c r="A7" s="20">
        <v>1</v>
      </c>
      <c r="B7" s="21" t="str">
        <f>VLOOKUP(A7,[1]テーブル!$A$2:$B$12,2)</f>
        <v>医療機関</v>
      </c>
      <c r="C7" s="21">
        <v>2</v>
      </c>
      <c r="D7" s="22" t="str">
        <f>VLOOKUP(C7,[1]テーブル!$D$2:$E$13,2)</f>
        <v xml:space="preserve">市町村
施設
</v>
      </c>
      <c r="E7" s="22" t="s">
        <v>8</v>
      </c>
      <c r="F7" s="23" t="s">
        <v>9</v>
      </c>
      <c r="H7" s="2">
        <v>1</v>
      </c>
    </row>
    <row r="8" spans="1:11" x14ac:dyDescent="0.15">
      <c r="A8" s="20">
        <v>1</v>
      </c>
      <c r="B8" s="21" t="str">
        <f>VLOOKUP(A8,[1]テーブル!$A$2:$B$12,2)</f>
        <v>医療機関</v>
      </c>
      <c r="C8" s="21">
        <v>3</v>
      </c>
      <c r="D8" s="22" t="str">
        <f>VLOOKUP(C8,[1]テーブル!$D$2:$E$13,2)</f>
        <v xml:space="preserve">国有施設
</v>
      </c>
      <c r="E8" s="22" t="s">
        <v>10</v>
      </c>
      <c r="F8" s="23" t="s">
        <v>11</v>
      </c>
      <c r="H8" s="2">
        <v>1</v>
      </c>
      <c r="K8" s="24"/>
    </row>
    <row r="9" spans="1:11" x14ac:dyDescent="0.15">
      <c r="A9" s="20">
        <v>1</v>
      </c>
      <c r="B9" s="21" t="str">
        <f>VLOOKUP(A9,[1]テーブル!$A$2:$B$12,2)</f>
        <v>医療機関</v>
      </c>
      <c r="C9" s="21">
        <v>4</v>
      </c>
      <c r="D9" s="22" t="str">
        <f>VLOOKUP(C9,[1]テーブル!$D$2:$E$13,2)</f>
        <v>民間施設</v>
      </c>
      <c r="E9" s="22" t="s">
        <v>12</v>
      </c>
      <c r="F9" s="23" t="s">
        <v>13</v>
      </c>
      <c r="H9" s="2">
        <v>1</v>
      </c>
      <c r="K9" s="24"/>
    </row>
    <row r="10" spans="1:11" x14ac:dyDescent="0.15">
      <c r="A10" s="20">
        <v>1</v>
      </c>
      <c r="B10" s="21" t="str">
        <f>VLOOKUP(A10,[1]テーブル!$A$2:$B$12,2)</f>
        <v>医療機関</v>
      </c>
      <c r="C10" s="21">
        <v>4</v>
      </c>
      <c r="D10" s="22" t="str">
        <f>VLOOKUP(C10,[1]テーブル!$D$2:$E$13,2)</f>
        <v>民間施設</v>
      </c>
      <c r="E10" s="22" t="s">
        <v>14</v>
      </c>
      <c r="F10" s="23" t="s">
        <v>15</v>
      </c>
      <c r="H10" s="2">
        <v>1</v>
      </c>
      <c r="K10" s="24"/>
    </row>
    <row r="11" spans="1:11" x14ac:dyDescent="0.15">
      <c r="A11" s="20">
        <v>1</v>
      </c>
      <c r="B11" s="21" t="str">
        <f>VLOOKUP(A11,[1]テーブル!$A$2:$B$12,2)</f>
        <v>医療機関</v>
      </c>
      <c r="C11" s="21">
        <v>4</v>
      </c>
      <c r="D11" s="22" t="str">
        <f>VLOOKUP(C11,[1]テーブル!$D$2:$E$13,2)</f>
        <v>民間施設</v>
      </c>
      <c r="E11" s="22" t="s">
        <v>16</v>
      </c>
      <c r="F11" s="23" t="s">
        <v>17</v>
      </c>
      <c r="H11" s="2">
        <v>1</v>
      </c>
      <c r="K11" s="24"/>
    </row>
    <row r="12" spans="1:11" x14ac:dyDescent="0.15">
      <c r="A12" s="20">
        <v>1</v>
      </c>
      <c r="B12" s="21" t="str">
        <f>VLOOKUP(A12,[1]テーブル!$A$2:$B$12,2)</f>
        <v>医療機関</v>
      </c>
      <c r="C12" s="21">
        <v>4</v>
      </c>
      <c r="D12" s="22" t="str">
        <f>VLOOKUP(C12,[1]テーブル!$D$2:$E$13,2)</f>
        <v>民間施設</v>
      </c>
      <c r="E12" s="22" t="s">
        <v>18</v>
      </c>
      <c r="F12" s="23" t="s">
        <v>19</v>
      </c>
      <c r="H12" s="2">
        <v>1</v>
      </c>
      <c r="K12" s="24"/>
    </row>
    <row r="13" spans="1:11" x14ac:dyDescent="0.15">
      <c r="A13" s="20">
        <v>1</v>
      </c>
      <c r="B13" s="21" t="str">
        <f>VLOOKUP(A13,[1]テーブル!$A$2:$B$12,2)</f>
        <v>医療機関</v>
      </c>
      <c r="C13" s="21">
        <v>4</v>
      </c>
      <c r="D13" s="22" t="str">
        <f>VLOOKUP(C13,[1]テーブル!$D$2:$E$13,2)</f>
        <v>民間施設</v>
      </c>
      <c r="E13" s="22" t="s">
        <v>20</v>
      </c>
      <c r="F13" s="23" t="s">
        <v>21</v>
      </c>
      <c r="H13" s="2">
        <v>1</v>
      </c>
      <c r="K13" s="24"/>
    </row>
    <row r="14" spans="1:11" x14ac:dyDescent="0.15">
      <c r="A14" s="20">
        <v>1</v>
      </c>
      <c r="B14" s="21" t="str">
        <f>VLOOKUP(A14,[1]テーブル!$A$2:$B$12,2)</f>
        <v>医療機関</v>
      </c>
      <c r="C14" s="21">
        <v>4</v>
      </c>
      <c r="D14" s="22" t="str">
        <f>VLOOKUP(C14,[1]テーブル!$D$2:$E$13,2)</f>
        <v>民間施設</v>
      </c>
      <c r="E14" s="22" t="s">
        <v>22</v>
      </c>
      <c r="F14" s="23" t="s">
        <v>23</v>
      </c>
      <c r="G14" s="25"/>
      <c r="H14" s="2">
        <v>1</v>
      </c>
      <c r="K14" s="24"/>
    </row>
    <row r="15" spans="1:11" x14ac:dyDescent="0.15">
      <c r="A15" s="20">
        <v>1</v>
      </c>
      <c r="B15" s="21" t="str">
        <f>VLOOKUP(A15,[1]テーブル!$A$2:$B$12,2)</f>
        <v>医療機関</v>
      </c>
      <c r="C15" s="21">
        <v>4</v>
      </c>
      <c r="D15" s="22" t="str">
        <f>VLOOKUP(C15,[1]テーブル!$D$2:$E$13,2)</f>
        <v>民間施設</v>
      </c>
      <c r="E15" s="22" t="s">
        <v>24</v>
      </c>
      <c r="F15" s="23" t="s">
        <v>25</v>
      </c>
      <c r="G15" s="25"/>
      <c r="H15" s="2">
        <v>1</v>
      </c>
      <c r="K15" s="24"/>
    </row>
    <row r="16" spans="1:11" x14ac:dyDescent="0.15">
      <c r="A16" s="20">
        <v>1</v>
      </c>
      <c r="B16" s="21" t="str">
        <f>VLOOKUP(A16,[1]テーブル!$A$2:$B$12,2)</f>
        <v>医療機関</v>
      </c>
      <c r="C16" s="21">
        <v>4</v>
      </c>
      <c r="D16" s="22" t="str">
        <f>VLOOKUP(C16,[1]テーブル!$D$2:$E$13,2)</f>
        <v>民間施設</v>
      </c>
      <c r="E16" s="22" t="s">
        <v>26</v>
      </c>
      <c r="F16" s="23" t="s">
        <v>27</v>
      </c>
      <c r="G16" s="25"/>
      <c r="H16" s="2">
        <v>1</v>
      </c>
      <c r="K16" s="24"/>
    </row>
    <row r="17" spans="1:37" x14ac:dyDescent="0.15">
      <c r="A17" s="20">
        <v>1</v>
      </c>
      <c r="B17" s="21" t="str">
        <f>VLOOKUP(A17,[1]テーブル!$A$2:$B$12,2)</f>
        <v>医療機関</v>
      </c>
      <c r="C17" s="21">
        <v>4</v>
      </c>
      <c r="D17" s="22" t="str">
        <f>VLOOKUP(C17,[1]テーブル!$D$2:$E$13,2)</f>
        <v>民間施設</v>
      </c>
      <c r="E17" s="22" t="s">
        <v>28</v>
      </c>
      <c r="F17" s="23" t="s">
        <v>29</v>
      </c>
      <c r="G17" s="25"/>
      <c r="H17" s="2">
        <v>1</v>
      </c>
      <c r="K17" s="24"/>
    </row>
    <row r="18" spans="1:37" x14ac:dyDescent="0.15">
      <c r="A18" s="20">
        <v>1</v>
      </c>
      <c r="B18" s="21" t="str">
        <f>VLOOKUP(A18,[1]テーブル!$A$2:$B$12,2)</f>
        <v>医療機関</v>
      </c>
      <c r="C18" s="21">
        <v>4</v>
      </c>
      <c r="D18" s="22" t="str">
        <f>VLOOKUP(C18,[1]テーブル!$D$2:$E$13,2)</f>
        <v>民間施設</v>
      </c>
      <c r="E18" s="22" t="s">
        <v>30</v>
      </c>
      <c r="F18" s="23" t="s">
        <v>31</v>
      </c>
      <c r="G18" s="25"/>
      <c r="H18" s="2">
        <v>1</v>
      </c>
      <c r="K18" s="24"/>
    </row>
    <row r="19" spans="1:37" x14ac:dyDescent="0.15">
      <c r="A19" s="20">
        <v>1</v>
      </c>
      <c r="B19" s="21" t="str">
        <f>VLOOKUP(A19,[1]テーブル!$A$2:$B$12,2)</f>
        <v>医療機関</v>
      </c>
      <c r="C19" s="21">
        <v>4</v>
      </c>
      <c r="D19" s="22" t="str">
        <f>VLOOKUP(C19,[1]テーブル!$D$2:$E$13,2)</f>
        <v>民間施設</v>
      </c>
      <c r="E19" s="22" t="s">
        <v>32</v>
      </c>
      <c r="F19" s="23" t="s">
        <v>33</v>
      </c>
      <c r="G19" s="25"/>
      <c r="H19" s="2">
        <v>1</v>
      </c>
      <c r="K19" s="24"/>
    </row>
    <row r="20" spans="1:37" x14ac:dyDescent="0.15">
      <c r="A20" s="20">
        <v>1</v>
      </c>
      <c r="B20" s="21" t="str">
        <f>VLOOKUP(A20,[1]テーブル!$A$2:$B$12,2)</f>
        <v>医療機関</v>
      </c>
      <c r="C20" s="21">
        <v>4</v>
      </c>
      <c r="D20" s="22" t="str">
        <f>VLOOKUP(C20,[1]テーブル!$D$2:$E$13,2)</f>
        <v>民間施設</v>
      </c>
      <c r="E20" s="22" t="s">
        <v>34</v>
      </c>
      <c r="F20" s="23" t="s">
        <v>35</v>
      </c>
      <c r="G20" s="25"/>
      <c r="H20" s="2">
        <v>1</v>
      </c>
      <c r="K20" s="24"/>
    </row>
    <row r="21" spans="1:37" x14ac:dyDescent="0.15">
      <c r="A21" s="20">
        <v>1</v>
      </c>
      <c r="B21" s="21" t="str">
        <f>VLOOKUP(A21,[1]テーブル!$A$2:$B$12,2)</f>
        <v>医療機関</v>
      </c>
      <c r="C21" s="21">
        <v>4</v>
      </c>
      <c r="D21" s="22" t="str">
        <f>VLOOKUP(C21,[1]テーブル!$D$2:$E$13,2)</f>
        <v>民間施設</v>
      </c>
      <c r="E21" s="22" t="s">
        <v>36</v>
      </c>
      <c r="F21" s="23" t="s">
        <v>37</v>
      </c>
      <c r="G21" s="25"/>
      <c r="H21" s="2">
        <v>1</v>
      </c>
      <c r="K21" s="24"/>
    </row>
    <row r="22" spans="1:37" x14ac:dyDescent="0.15">
      <c r="A22" s="20">
        <v>1</v>
      </c>
      <c r="B22" s="21" t="str">
        <f>VLOOKUP(A22,[1]テーブル!$A$2:$B$12,2)</f>
        <v>医療機関</v>
      </c>
      <c r="C22" s="21">
        <v>4</v>
      </c>
      <c r="D22" s="22" t="str">
        <f>VLOOKUP(C22,[1]テーブル!$D$2:$E$13,2)</f>
        <v>民間施設</v>
      </c>
      <c r="E22" s="22" t="s">
        <v>38</v>
      </c>
      <c r="F22" s="23" t="s">
        <v>39</v>
      </c>
      <c r="G22" s="25"/>
      <c r="H22" s="2">
        <v>1</v>
      </c>
      <c r="K22" s="24"/>
    </row>
    <row r="23" spans="1:37" x14ac:dyDescent="0.15">
      <c r="A23" s="20">
        <v>2</v>
      </c>
      <c r="B23" s="21" t="str">
        <f>VLOOKUP(A23,[1]テーブル!$A$2:$B$12,2)</f>
        <v>福祉施設</v>
      </c>
      <c r="C23" s="21">
        <v>1</v>
      </c>
      <c r="D23" s="22" t="str">
        <f>VLOOKUP(C23,[1]テーブル!$D$2:$E$13,2)</f>
        <v xml:space="preserve">県有施設
</v>
      </c>
      <c r="E23" s="22" t="s">
        <v>40</v>
      </c>
      <c r="F23" s="23" t="s">
        <v>41</v>
      </c>
      <c r="H23" s="2">
        <v>1</v>
      </c>
      <c r="K23" s="24"/>
    </row>
    <row r="24" spans="1:37" x14ac:dyDescent="0.15">
      <c r="A24" s="20">
        <v>2</v>
      </c>
      <c r="B24" s="21" t="str">
        <f>VLOOKUP(A24,[1]テーブル!$A$2:$B$12,2)</f>
        <v>福祉施設</v>
      </c>
      <c r="C24" s="21">
        <v>1</v>
      </c>
      <c r="D24" s="22" t="str">
        <f>VLOOKUP(C24,[1]テーブル!$D$2:$E$13,2)</f>
        <v xml:space="preserve">県有施設
</v>
      </c>
      <c r="E24" s="22" t="s">
        <v>42</v>
      </c>
      <c r="F24" s="23" t="s">
        <v>43</v>
      </c>
      <c r="H24" s="2">
        <v>1</v>
      </c>
      <c r="K24" s="24"/>
    </row>
    <row r="25" spans="1:37" x14ac:dyDescent="0.15">
      <c r="A25" s="20">
        <v>2</v>
      </c>
      <c r="B25" s="21" t="str">
        <f>VLOOKUP(A25,[1]テーブル!$A$2:$B$12,2)</f>
        <v>福祉施設</v>
      </c>
      <c r="C25" s="21">
        <v>1</v>
      </c>
      <c r="D25" s="22" t="str">
        <f>VLOOKUP(C25,[1]テーブル!$D$2:$E$13,2)</f>
        <v xml:space="preserve">県有施設
</v>
      </c>
      <c r="E25" s="22" t="s">
        <v>44</v>
      </c>
      <c r="F25" s="23" t="s">
        <v>45</v>
      </c>
      <c r="H25" s="2">
        <v>1</v>
      </c>
      <c r="K25" s="24"/>
    </row>
    <row r="26" spans="1:37" x14ac:dyDescent="0.15">
      <c r="A26" s="20">
        <v>2</v>
      </c>
      <c r="B26" s="21" t="str">
        <f>VLOOKUP(A26,[1]テーブル!$A$2:$B$12,2)</f>
        <v>福祉施設</v>
      </c>
      <c r="C26" s="21">
        <v>1</v>
      </c>
      <c r="D26" s="22" t="str">
        <f>VLOOKUP(C26,[1]テーブル!$D$2:$E$13,2)</f>
        <v xml:space="preserve">県有施設
</v>
      </c>
      <c r="E26" s="22" t="s">
        <v>46</v>
      </c>
      <c r="F26" s="23" t="s">
        <v>47</v>
      </c>
      <c r="H26" s="2">
        <v>1</v>
      </c>
      <c r="K26" s="24"/>
    </row>
    <row r="27" spans="1:37" x14ac:dyDescent="0.15">
      <c r="A27" s="20">
        <v>2</v>
      </c>
      <c r="B27" s="21" t="str">
        <f>VLOOKUP(A27,[1]テーブル!$A$2:$B$12,2)</f>
        <v>福祉施設</v>
      </c>
      <c r="C27" s="21">
        <v>1</v>
      </c>
      <c r="D27" s="22" t="str">
        <f>VLOOKUP(C27,[1]テーブル!$D$2:$E$13,2)</f>
        <v xml:space="preserve">県有施設
</v>
      </c>
      <c r="E27" s="22" t="s">
        <v>48</v>
      </c>
      <c r="F27" s="23" t="s">
        <v>49</v>
      </c>
      <c r="H27" s="2">
        <v>1</v>
      </c>
      <c r="K27" s="24"/>
    </row>
    <row r="28" spans="1:37" x14ac:dyDescent="0.15">
      <c r="A28" s="20">
        <v>2</v>
      </c>
      <c r="B28" s="21" t="str">
        <f>VLOOKUP(A28,[1]テーブル!$A$2:$B$12,2)</f>
        <v>福祉施設</v>
      </c>
      <c r="C28" s="21">
        <v>1</v>
      </c>
      <c r="D28" s="22" t="str">
        <f>VLOOKUP(C28,[1]テーブル!$D$2:$E$13,2)</f>
        <v xml:space="preserve">県有施設
</v>
      </c>
      <c r="E28" s="22" t="s">
        <v>50</v>
      </c>
      <c r="F28" s="23" t="s">
        <v>51</v>
      </c>
      <c r="H28" s="2">
        <v>1</v>
      </c>
      <c r="K28" s="24"/>
    </row>
    <row r="29" spans="1:37" x14ac:dyDescent="0.15">
      <c r="A29" s="26">
        <v>2</v>
      </c>
      <c r="B29" s="27" t="str">
        <f>VLOOKUP(A29,[1]テーブル!$A$2:$B$12,2)</f>
        <v>福祉施設</v>
      </c>
      <c r="C29" s="21">
        <v>1</v>
      </c>
      <c r="D29" s="28" t="str">
        <f>VLOOKUP(C29,[1]テーブル!$D$2:$E$13,2)</f>
        <v xml:space="preserve">県有施設
</v>
      </c>
      <c r="E29" s="22" t="s">
        <v>52</v>
      </c>
      <c r="F29" s="23" t="s">
        <v>53</v>
      </c>
      <c r="H29" s="2">
        <v>1</v>
      </c>
      <c r="K29" s="24"/>
    </row>
    <row r="30" spans="1:37" x14ac:dyDescent="0.15">
      <c r="A30" s="26">
        <v>2</v>
      </c>
      <c r="B30" s="27" t="str">
        <f>VLOOKUP(A30,[1]テーブル!$A$2:$B$12,2)</f>
        <v>福祉施設</v>
      </c>
      <c r="C30" s="21">
        <v>1</v>
      </c>
      <c r="D30" s="28" t="str">
        <f>VLOOKUP(C30,[1]テーブル!$D$2:$E$13,2)</f>
        <v xml:space="preserve">県有施設
</v>
      </c>
      <c r="E30" s="22" t="s">
        <v>54</v>
      </c>
      <c r="F30" s="23" t="s">
        <v>55</v>
      </c>
      <c r="H30" s="24">
        <v>1</v>
      </c>
      <c r="J30" s="25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s="29" customFormat="1" x14ac:dyDescent="0.15">
      <c r="A31" s="20">
        <v>2</v>
      </c>
      <c r="B31" s="27" t="str">
        <f>VLOOKUP(A31,[1]テーブル!$A$2:$B$12,2)</f>
        <v>福祉施設</v>
      </c>
      <c r="C31" s="21">
        <v>1</v>
      </c>
      <c r="D31" s="28" t="str">
        <f>VLOOKUP(C31,[1]テーブル!$D$2:$E$13,2)</f>
        <v xml:space="preserve">県有施設
</v>
      </c>
      <c r="E31" s="22" t="s">
        <v>56</v>
      </c>
      <c r="F31" s="23" t="s">
        <v>57</v>
      </c>
      <c r="H31" s="2">
        <v>1</v>
      </c>
      <c r="J31" s="30"/>
      <c r="K31" s="2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s="30" customFormat="1" x14ac:dyDescent="0.15">
      <c r="A32" s="20">
        <v>2</v>
      </c>
      <c r="B32" s="27" t="str">
        <f>VLOOKUP(A32,[1]テーブル!$A$2:$B$12,2)</f>
        <v>福祉施設</v>
      </c>
      <c r="C32" s="21">
        <v>2</v>
      </c>
      <c r="D32" s="28" t="str">
        <f>VLOOKUP(C32,[1]テーブル!$D$2:$E$13,2)</f>
        <v xml:space="preserve">市町村
施設
</v>
      </c>
      <c r="E32" s="22" t="s">
        <v>58</v>
      </c>
      <c r="F32" s="23" t="s">
        <v>59</v>
      </c>
      <c r="H32" s="2">
        <v>1</v>
      </c>
      <c r="K32" s="24"/>
    </row>
    <row r="33" spans="1:23" x14ac:dyDescent="0.15">
      <c r="A33" s="20">
        <v>2</v>
      </c>
      <c r="B33" s="27" t="str">
        <f>VLOOKUP(A33,[1]テーブル!$A$2:$B$12,2)</f>
        <v>福祉施設</v>
      </c>
      <c r="C33" s="21">
        <v>2</v>
      </c>
      <c r="D33" s="28" t="str">
        <f>VLOOKUP(C33,[1]テーブル!$D$2:$E$13,2)</f>
        <v xml:space="preserve">市町村
施設
</v>
      </c>
      <c r="E33" s="22" t="s">
        <v>60</v>
      </c>
      <c r="F33" s="23" t="s">
        <v>61</v>
      </c>
      <c r="H33" s="2">
        <v>1</v>
      </c>
      <c r="K33" s="24"/>
    </row>
    <row r="34" spans="1:23" x14ac:dyDescent="0.15">
      <c r="A34" s="20">
        <v>2</v>
      </c>
      <c r="B34" s="27" t="str">
        <f>VLOOKUP(A34,[1]テーブル!$A$2:$B$12,2)</f>
        <v>福祉施設</v>
      </c>
      <c r="C34" s="21">
        <v>4</v>
      </c>
      <c r="D34" s="28" t="str">
        <f>VLOOKUP(C34,[1]テーブル!$D$2:$E$13,2)</f>
        <v>民間施設</v>
      </c>
      <c r="E34" s="22" t="s">
        <v>62</v>
      </c>
      <c r="F34" s="23" t="s">
        <v>63</v>
      </c>
      <c r="H34" s="2">
        <v>1</v>
      </c>
      <c r="K34" s="24"/>
    </row>
    <row r="35" spans="1:23" x14ac:dyDescent="0.15">
      <c r="A35" s="20">
        <v>2</v>
      </c>
      <c r="B35" s="27" t="str">
        <f>VLOOKUP(A35,[1]テーブル!$A$2:$B$12,2)</f>
        <v>福祉施設</v>
      </c>
      <c r="C35" s="21">
        <v>4</v>
      </c>
      <c r="D35" s="28" t="str">
        <f>VLOOKUP(C35,[1]テーブル!$D$2:$E$13,2)</f>
        <v>民間施設</v>
      </c>
      <c r="E35" s="22" t="s">
        <v>64</v>
      </c>
      <c r="F35" s="23" t="s">
        <v>65</v>
      </c>
      <c r="H35" s="2">
        <v>1</v>
      </c>
      <c r="K35" s="24"/>
    </row>
    <row r="36" spans="1:23" x14ac:dyDescent="0.15">
      <c r="A36" s="20">
        <v>2</v>
      </c>
      <c r="B36" s="27" t="str">
        <f>VLOOKUP(A36,[1]テーブル!$A$2:$B$12,2)</f>
        <v>福祉施設</v>
      </c>
      <c r="C36" s="21">
        <v>4</v>
      </c>
      <c r="D36" s="28" t="str">
        <f>VLOOKUP(C36,[1]テーブル!$D$2:$E$13,2)</f>
        <v>民間施設</v>
      </c>
      <c r="E36" s="22" t="s">
        <v>66</v>
      </c>
      <c r="F36" s="23" t="s">
        <v>67</v>
      </c>
      <c r="H36" s="2">
        <v>1</v>
      </c>
      <c r="K36" s="24"/>
    </row>
    <row r="37" spans="1:23" x14ac:dyDescent="0.15">
      <c r="A37" s="20">
        <v>2</v>
      </c>
      <c r="B37" s="27" t="str">
        <f>VLOOKUP(A37,[1]テーブル!$A$2:$B$12,2)</f>
        <v>福祉施設</v>
      </c>
      <c r="C37" s="21">
        <v>4</v>
      </c>
      <c r="D37" s="28" t="str">
        <f>VLOOKUP(C37,[1]テーブル!$D$2:$E$13,2)</f>
        <v>民間施設</v>
      </c>
      <c r="E37" s="22" t="s">
        <v>68</v>
      </c>
      <c r="F37" s="23" t="s">
        <v>69</v>
      </c>
      <c r="H37" s="2">
        <v>1</v>
      </c>
      <c r="K37" s="24"/>
    </row>
    <row r="38" spans="1:23" x14ac:dyDescent="0.15">
      <c r="A38" s="20">
        <v>2</v>
      </c>
      <c r="B38" s="27" t="str">
        <f>VLOOKUP(A38,[1]テーブル!$A$2:$B$12,2)</f>
        <v>福祉施設</v>
      </c>
      <c r="C38" s="21">
        <v>4</v>
      </c>
      <c r="D38" s="28" t="str">
        <f>VLOOKUP(C38,[1]テーブル!$D$2:$E$13,2)</f>
        <v>民間施設</v>
      </c>
      <c r="E38" s="22" t="s">
        <v>70</v>
      </c>
      <c r="F38" s="23" t="s">
        <v>69</v>
      </c>
      <c r="H38" s="2">
        <v>1</v>
      </c>
      <c r="K38" s="24"/>
    </row>
    <row r="39" spans="1:23" x14ac:dyDescent="0.15">
      <c r="A39" s="20">
        <v>2</v>
      </c>
      <c r="B39" s="27" t="str">
        <f>VLOOKUP(A39,[1]テーブル!$A$2:$B$12,2)</f>
        <v>福祉施設</v>
      </c>
      <c r="C39" s="21">
        <v>4</v>
      </c>
      <c r="D39" s="28" t="str">
        <f>VLOOKUP(C39,[1]テーブル!$D$2:$E$13,2)</f>
        <v>民間施設</v>
      </c>
      <c r="E39" s="22" t="s">
        <v>71</v>
      </c>
      <c r="F39" s="23" t="s">
        <v>72</v>
      </c>
      <c r="H39" s="2">
        <v>1</v>
      </c>
      <c r="K39" s="24"/>
    </row>
    <row r="40" spans="1:23" x14ac:dyDescent="0.15">
      <c r="A40" s="20">
        <v>2</v>
      </c>
      <c r="B40" s="27" t="str">
        <f>VLOOKUP(A40,[1]テーブル!$A$2:$B$12,2)</f>
        <v>福祉施設</v>
      </c>
      <c r="C40" s="21">
        <v>4</v>
      </c>
      <c r="D40" s="28" t="str">
        <f>VLOOKUP(C40,[1]テーブル!$D$2:$E$13,2)</f>
        <v>民間施設</v>
      </c>
      <c r="E40" s="22" t="s">
        <v>73</v>
      </c>
      <c r="F40" s="23" t="s">
        <v>72</v>
      </c>
      <c r="H40" s="2">
        <v>1</v>
      </c>
      <c r="K40" s="24"/>
    </row>
    <row r="41" spans="1:23" x14ac:dyDescent="0.15">
      <c r="A41" s="20">
        <v>2</v>
      </c>
      <c r="B41" s="27" t="str">
        <f>VLOOKUP(A41,[1]テーブル!$A$2:$B$12,2)</f>
        <v>福祉施設</v>
      </c>
      <c r="C41" s="21">
        <v>4</v>
      </c>
      <c r="D41" s="28" t="str">
        <f>VLOOKUP(C41,[1]テーブル!$D$2:$E$13,2)</f>
        <v>民間施設</v>
      </c>
      <c r="E41" s="22" t="s">
        <v>74</v>
      </c>
      <c r="F41" s="23" t="s">
        <v>72</v>
      </c>
      <c r="H41" s="2">
        <v>1</v>
      </c>
      <c r="K41" s="24"/>
    </row>
    <row r="42" spans="1:23" x14ac:dyDescent="0.15">
      <c r="A42" s="20">
        <v>2</v>
      </c>
      <c r="B42" s="27" t="str">
        <f>VLOOKUP(A42,[1]テーブル!$A$2:$B$12,2)</f>
        <v>福祉施設</v>
      </c>
      <c r="C42" s="21">
        <v>4</v>
      </c>
      <c r="D42" s="28" t="str">
        <f>VLOOKUP(C42,[1]テーブル!$D$2:$E$13,2)</f>
        <v>民間施設</v>
      </c>
      <c r="E42" s="22" t="s">
        <v>75</v>
      </c>
      <c r="F42" s="23" t="s">
        <v>72</v>
      </c>
      <c r="H42" s="2">
        <v>1</v>
      </c>
      <c r="K42" s="24"/>
    </row>
    <row r="43" spans="1:23" x14ac:dyDescent="0.15">
      <c r="A43" s="20">
        <v>2</v>
      </c>
      <c r="B43" s="27" t="str">
        <f>VLOOKUP(A43,[1]テーブル!$A$2:$B$12,2)</f>
        <v>福祉施設</v>
      </c>
      <c r="C43" s="21">
        <v>4</v>
      </c>
      <c r="D43" s="28" t="str">
        <f>VLOOKUP(C43,[1]テーブル!$D$2:$E$13,2)</f>
        <v>民間施設</v>
      </c>
      <c r="E43" s="22" t="s">
        <v>76</v>
      </c>
      <c r="F43" s="23" t="s">
        <v>72</v>
      </c>
      <c r="H43" s="2">
        <v>1</v>
      </c>
      <c r="K43" s="24"/>
    </row>
    <row r="44" spans="1:23" x14ac:dyDescent="0.15">
      <c r="A44" s="20">
        <v>2</v>
      </c>
      <c r="B44" s="27" t="str">
        <f>VLOOKUP(A44,[1]テーブル!$A$2:$B$12,2)</f>
        <v>福祉施設</v>
      </c>
      <c r="C44" s="21">
        <v>4</v>
      </c>
      <c r="D44" s="28" t="str">
        <f>VLOOKUP(C44,[1]テーブル!$D$2:$E$13,2)</f>
        <v>民間施設</v>
      </c>
      <c r="E44" s="22" t="s">
        <v>77</v>
      </c>
      <c r="F44" s="23" t="s">
        <v>72</v>
      </c>
      <c r="H44" s="2">
        <v>1</v>
      </c>
      <c r="K44" s="24"/>
    </row>
    <row r="45" spans="1:23" x14ac:dyDescent="0.15">
      <c r="A45" s="20">
        <v>2</v>
      </c>
      <c r="B45" s="27" t="str">
        <f>VLOOKUP(A45,[1]テーブル!$A$2:$B$12,2)</f>
        <v>福祉施設</v>
      </c>
      <c r="C45" s="21">
        <v>4</v>
      </c>
      <c r="D45" s="28" t="str">
        <f>VLOOKUP(C45,[1]テーブル!$D$2:$E$13,2)</f>
        <v>民間施設</v>
      </c>
      <c r="E45" s="22" t="s">
        <v>78</v>
      </c>
      <c r="F45" s="23" t="s">
        <v>79</v>
      </c>
      <c r="H45" s="2">
        <v>1</v>
      </c>
      <c r="K45" s="24"/>
    </row>
    <row r="46" spans="1:23" x14ac:dyDescent="0.15">
      <c r="A46" s="20">
        <v>2</v>
      </c>
      <c r="B46" s="27" t="str">
        <f>VLOOKUP(A46,[1]テーブル!$A$2:$B$12,2)</f>
        <v>福祉施設</v>
      </c>
      <c r="C46" s="21">
        <v>4</v>
      </c>
      <c r="D46" s="28" t="str">
        <f>VLOOKUP(C46,[1]テーブル!$D$2:$E$13,2)</f>
        <v>民間施設</v>
      </c>
      <c r="E46" s="22" t="s">
        <v>80</v>
      </c>
      <c r="F46" s="23" t="s">
        <v>81</v>
      </c>
      <c r="H46" s="25">
        <v>1</v>
      </c>
      <c r="I46" s="25"/>
      <c r="J46" s="25"/>
      <c r="K46" s="30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31" customFormat="1" x14ac:dyDescent="0.15">
      <c r="A47" s="26">
        <v>2</v>
      </c>
      <c r="B47" s="27" t="str">
        <f>VLOOKUP(A47,[1]テーブル!$A$2:$B$12,2)</f>
        <v>福祉施設</v>
      </c>
      <c r="C47" s="21">
        <v>4</v>
      </c>
      <c r="D47" s="28" t="str">
        <f>VLOOKUP(C47,[1]テーブル!$D$2:$E$13,2)</f>
        <v>民間施設</v>
      </c>
      <c r="E47" s="22" t="s">
        <v>82</v>
      </c>
      <c r="F47" s="23" t="s">
        <v>83</v>
      </c>
      <c r="H47" s="2">
        <v>1</v>
      </c>
      <c r="I47" s="25"/>
      <c r="J47" s="25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x14ac:dyDescent="0.15">
      <c r="A48" s="20">
        <v>2</v>
      </c>
      <c r="B48" s="27" t="str">
        <f>VLOOKUP(A48,[1]テーブル!$A$2:$B$12,2)</f>
        <v>福祉施設</v>
      </c>
      <c r="C48" s="21">
        <v>4</v>
      </c>
      <c r="D48" s="28" t="str">
        <f>VLOOKUP(C48,[1]テーブル!$D$2:$E$13,2)</f>
        <v>民間施設</v>
      </c>
      <c r="E48" s="22" t="s">
        <v>84</v>
      </c>
      <c r="F48" s="23" t="s">
        <v>85</v>
      </c>
      <c r="H48" s="2">
        <v>1</v>
      </c>
      <c r="K48" s="24"/>
    </row>
    <row r="49" spans="1:23" x14ac:dyDescent="0.15">
      <c r="A49" s="20">
        <v>2</v>
      </c>
      <c r="B49" s="27" t="str">
        <f>VLOOKUP(A49,[1]テーブル!$A$2:$B$12,2)</f>
        <v>福祉施設</v>
      </c>
      <c r="C49" s="21">
        <v>4</v>
      </c>
      <c r="D49" s="28" t="str">
        <f>VLOOKUP(C49,[1]テーブル!$D$2:$E$13,2)</f>
        <v>民間施設</v>
      </c>
      <c r="E49" s="22" t="s">
        <v>86</v>
      </c>
      <c r="F49" s="23" t="s">
        <v>87</v>
      </c>
      <c r="H49" s="2">
        <v>1</v>
      </c>
      <c r="K49" s="24"/>
    </row>
    <row r="50" spans="1:23" x14ac:dyDescent="0.15">
      <c r="A50" s="20">
        <v>2</v>
      </c>
      <c r="B50" s="27" t="str">
        <f>VLOOKUP(A50,[1]テーブル!$A$2:$B$12,2)</f>
        <v>福祉施設</v>
      </c>
      <c r="C50" s="21">
        <v>4</v>
      </c>
      <c r="D50" s="28" t="str">
        <f>VLOOKUP(C50,[1]テーブル!$D$2:$E$13,2)</f>
        <v>民間施設</v>
      </c>
      <c r="E50" s="22" t="s">
        <v>88</v>
      </c>
      <c r="F50" s="23" t="s">
        <v>89</v>
      </c>
      <c r="H50" s="2">
        <v>1</v>
      </c>
      <c r="K50" s="24"/>
    </row>
    <row r="51" spans="1:23" x14ac:dyDescent="0.15">
      <c r="A51" s="20">
        <v>2</v>
      </c>
      <c r="B51" s="27" t="str">
        <f>VLOOKUP(A51,[1]テーブル!$A$2:$B$12,2)</f>
        <v>福祉施設</v>
      </c>
      <c r="C51" s="21">
        <v>4</v>
      </c>
      <c r="D51" s="28" t="str">
        <f>VLOOKUP(C51,[1]テーブル!$D$2:$E$13,2)</f>
        <v>民間施設</v>
      </c>
      <c r="E51" s="22" t="s">
        <v>90</v>
      </c>
      <c r="F51" s="23" t="s">
        <v>91</v>
      </c>
      <c r="H51" s="2">
        <v>1</v>
      </c>
      <c r="K51" s="24"/>
    </row>
    <row r="52" spans="1:23" x14ac:dyDescent="0.15">
      <c r="A52" s="20">
        <v>2</v>
      </c>
      <c r="B52" s="27" t="str">
        <f>VLOOKUP(A52,[1]テーブル!$A$2:$B$12,2)</f>
        <v>福祉施設</v>
      </c>
      <c r="C52" s="21">
        <v>4</v>
      </c>
      <c r="D52" s="28" t="str">
        <f>VLOOKUP(C52,[1]テーブル!$D$2:$E$13,2)</f>
        <v>民間施設</v>
      </c>
      <c r="E52" s="22" t="s">
        <v>92</v>
      </c>
      <c r="F52" s="23" t="s">
        <v>93</v>
      </c>
      <c r="H52" s="2">
        <v>1</v>
      </c>
      <c r="K52" s="24"/>
    </row>
    <row r="53" spans="1:23" x14ac:dyDescent="0.15">
      <c r="A53" s="20">
        <v>2</v>
      </c>
      <c r="B53" s="27" t="str">
        <f>VLOOKUP(A53,[1]テーブル!$A$2:$B$12,2)</f>
        <v>福祉施設</v>
      </c>
      <c r="C53" s="21">
        <v>4</v>
      </c>
      <c r="D53" s="28" t="str">
        <f>VLOOKUP(C53,[1]テーブル!$D$2:$E$13,2)</f>
        <v>民間施設</v>
      </c>
      <c r="E53" s="22" t="s">
        <v>94</v>
      </c>
      <c r="F53" s="23" t="s">
        <v>95</v>
      </c>
      <c r="H53" s="2">
        <v>1</v>
      </c>
      <c r="K53" s="24"/>
    </row>
    <row r="54" spans="1:23" x14ac:dyDescent="0.15">
      <c r="A54" s="20">
        <v>2</v>
      </c>
      <c r="B54" s="27" t="str">
        <f>VLOOKUP(A54,[1]テーブル!$A$2:$B$12,2)</f>
        <v>福祉施設</v>
      </c>
      <c r="C54" s="21">
        <v>4</v>
      </c>
      <c r="D54" s="28" t="str">
        <f>VLOOKUP(C54,[1]テーブル!$D$2:$E$13,2)</f>
        <v>民間施設</v>
      </c>
      <c r="E54" s="22" t="s">
        <v>96</v>
      </c>
      <c r="F54" s="23" t="s">
        <v>97</v>
      </c>
      <c r="H54" s="2">
        <v>1</v>
      </c>
      <c r="K54" s="24"/>
    </row>
    <row r="55" spans="1:23" x14ac:dyDescent="0.15">
      <c r="A55" s="20">
        <v>2</v>
      </c>
      <c r="B55" s="27" t="str">
        <f>VLOOKUP(A55,[1]テーブル!$A$2:$B$12,2)</f>
        <v>福祉施設</v>
      </c>
      <c r="C55" s="21">
        <v>4</v>
      </c>
      <c r="D55" s="28" t="str">
        <f>VLOOKUP(C55,[1]テーブル!$D$2:$E$13,2)</f>
        <v>民間施設</v>
      </c>
      <c r="E55" s="22" t="s">
        <v>98</v>
      </c>
      <c r="F55" s="23" t="s">
        <v>99</v>
      </c>
      <c r="H55" s="2">
        <v>1</v>
      </c>
      <c r="K55" s="24"/>
    </row>
    <row r="56" spans="1:23" x14ac:dyDescent="0.15">
      <c r="A56" s="20">
        <v>2</v>
      </c>
      <c r="B56" s="27" t="str">
        <f>VLOOKUP(A56,[1]テーブル!$A$2:$B$12,2)</f>
        <v>福祉施設</v>
      </c>
      <c r="C56" s="21">
        <v>4</v>
      </c>
      <c r="D56" s="28" t="str">
        <f>VLOOKUP(C56,[1]テーブル!$D$2:$E$13,2)</f>
        <v>民間施設</v>
      </c>
      <c r="E56" s="22" t="s">
        <v>100</v>
      </c>
      <c r="F56" s="23" t="s">
        <v>101</v>
      </c>
      <c r="H56" s="2">
        <v>1</v>
      </c>
      <c r="K56" s="24"/>
    </row>
    <row r="57" spans="1:23" x14ac:dyDescent="0.15">
      <c r="A57" s="20">
        <v>2</v>
      </c>
      <c r="B57" s="21" t="str">
        <f>VLOOKUP(A57,[1]テーブル!$A$2:$B$12,2)</f>
        <v>福祉施設</v>
      </c>
      <c r="C57" s="21">
        <v>4</v>
      </c>
      <c r="D57" s="22" t="str">
        <f>VLOOKUP(C57,[1]テーブル!$D$2:$E$13,2)</f>
        <v>民間施設</v>
      </c>
      <c r="E57" s="22" t="s">
        <v>102</v>
      </c>
      <c r="F57" s="23" t="s">
        <v>103</v>
      </c>
      <c r="H57" s="2">
        <v>1</v>
      </c>
      <c r="K57" s="24"/>
    </row>
    <row r="58" spans="1:23" x14ac:dyDescent="0.15">
      <c r="A58" s="20">
        <v>3</v>
      </c>
      <c r="B58" s="27" t="str">
        <f>VLOOKUP(A58,[1]テーブル!$A$2:$B$12,2)</f>
        <v>文化施設</v>
      </c>
      <c r="C58" s="27">
        <v>1</v>
      </c>
      <c r="D58" s="28" t="str">
        <f>VLOOKUP(C58,[1]テーブル!$D$2:$E$13,2)</f>
        <v xml:space="preserve">県有施設
</v>
      </c>
      <c r="E58" s="22" t="s">
        <v>104</v>
      </c>
      <c r="F58" s="23" t="s">
        <v>105</v>
      </c>
      <c r="H58" s="2">
        <v>1</v>
      </c>
      <c r="K58" s="24"/>
    </row>
    <row r="59" spans="1:23" x14ac:dyDescent="0.15">
      <c r="A59" s="20">
        <v>3</v>
      </c>
      <c r="B59" s="27" t="str">
        <f>VLOOKUP(A59,[1]テーブル!$A$2:$B$12,2)</f>
        <v>文化施設</v>
      </c>
      <c r="C59" s="27">
        <v>1</v>
      </c>
      <c r="D59" s="28" t="str">
        <f>VLOOKUP(C59,[1]テーブル!$D$2:$E$13,2)</f>
        <v xml:space="preserve">県有施設
</v>
      </c>
      <c r="E59" s="28" t="s">
        <v>106</v>
      </c>
      <c r="F59" s="32" t="s">
        <v>107</v>
      </c>
      <c r="H59" s="2">
        <v>1</v>
      </c>
      <c r="K59" s="24"/>
    </row>
    <row r="60" spans="1:23" x14ac:dyDescent="0.15">
      <c r="A60" s="20">
        <v>3</v>
      </c>
      <c r="B60" s="27" t="str">
        <f>VLOOKUP(A60,[1]テーブル!$A$2:$B$12,2)</f>
        <v>文化施設</v>
      </c>
      <c r="C60" s="27">
        <v>1</v>
      </c>
      <c r="D60" s="28" t="str">
        <f>VLOOKUP(C60,[1]テーブル!$D$2:$E$13,2)</f>
        <v xml:space="preserve">県有施設
</v>
      </c>
      <c r="E60" s="22" t="s">
        <v>108</v>
      </c>
      <c r="F60" s="23" t="s">
        <v>109</v>
      </c>
      <c r="H60" s="2">
        <v>1</v>
      </c>
      <c r="K60" s="24"/>
    </row>
    <row r="61" spans="1:23" x14ac:dyDescent="0.15">
      <c r="A61" s="20">
        <v>3</v>
      </c>
      <c r="B61" s="27" t="str">
        <f>VLOOKUP(A61,[1]テーブル!$A$2:$B$12,2)</f>
        <v>文化施設</v>
      </c>
      <c r="C61" s="27">
        <v>1</v>
      </c>
      <c r="D61" s="28" t="str">
        <f>VLOOKUP(C61,[1]テーブル!$D$2:$E$13,2)</f>
        <v xml:space="preserve">県有施設
</v>
      </c>
      <c r="E61" s="22" t="s">
        <v>110</v>
      </c>
      <c r="F61" s="23" t="s">
        <v>111</v>
      </c>
      <c r="G61" s="33"/>
      <c r="H61" s="2">
        <v>1</v>
      </c>
      <c r="K61" s="24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s="31" customFormat="1" x14ac:dyDescent="0.15">
      <c r="A62" s="20">
        <v>3</v>
      </c>
      <c r="B62" s="27" t="str">
        <f>VLOOKUP(A62,[1]テーブル!$A$2:$B$12,2)</f>
        <v>文化施設</v>
      </c>
      <c r="C62" s="27">
        <v>2</v>
      </c>
      <c r="D62" s="28" t="str">
        <f>VLOOKUP(C62,[1]テーブル!$D$2:$E$13,2)</f>
        <v xml:space="preserve">市町村
施設
</v>
      </c>
      <c r="E62" s="28" t="s">
        <v>112</v>
      </c>
      <c r="F62" s="32" t="s">
        <v>113</v>
      </c>
      <c r="G62" s="34"/>
      <c r="H62" s="2">
        <v>1</v>
      </c>
      <c r="I62" s="25"/>
      <c r="J62" s="25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x14ac:dyDescent="0.15">
      <c r="A63" s="20">
        <v>3</v>
      </c>
      <c r="B63" s="27" t="str">
        <f>VLOOKUP(A63,[1]テーブル!$A$2:$B$12,2)</f>
        <v>文化施設</v>
      </c>
      <c r="C63" s="27">
        <v>2</v>
      </c>
      <c r="D63" s="28" t="str">
        <f>VLOOKUP(C63,[1]テーブル!$D$2:$E$13,2)</f>
        <v xml:space="preserve">市町村
施設
</v>
      </c>
      <c r="E63" s="28" t="s">
        <v>114</v>
      </c>
      <c r="F63" s="32" t="s">
        <v>113</v>
      </c>
      <c r="H63" s="2">
        <v>1</v>
      </c>
      <c r="K63" s="24"/>
    </row>
    <row r="64" spans="1:23" x14ac:dyDescent="0.15">
      <c r="A64" s="20">
        <v>3</v>
      </c>
      <c r="B64" s="27" t="str">
        <f>VLOOKUP(A64,[1]テーブル!$A$2:$B$12,2)</f>
        <v>文化施設</v>
      </c>
      <c r="C64" s="27">
        <v>2</v>
      </c>
      <c r="D64" s="28" t="str">
        <f>VLOOKUP(C64,[1]テーブル!$D$2:$E$13,2)</f>
        <v xml:space="preserve">市町村
施設
</v>
      </c>
      <c r="E64" s="28" t="s">
        <v>115</v>
      </c>
      <c r="F64" s="32" t="s">
        <v>116</v>
      </c>
      <c r="H64" s="2">
        <v>1</v>
      </c>
      <c r="K64" s="24"/>
    </row>
    <row r="65" spans="1:11" x14ac:dyDescent="0.15">
      <c r="A65" s="20">
        <v>3</v>
      </c>
      <c r="B65" s="27" t="str">
        <f>VLOOKUP(A65,[1]テーブル!$A$2:$B$12,2)</f>
        <v>文化施設</v>
      </c>
      <c r="C65" s="27">
        <v>2</v>
      </c>
      <c r="D65" s="28" t="str">
        <f>VLOOKUP(C65,[1]テーブル!$D$2:$E$13,2)</f>
        <v xml:space="preserve">市町村
施設
</v>
      </c>
      <c r="E65" s="28" t="s">
        <v>117</v>
      </c>
      <c r="F65" s="32" t="s">
        <v>116</v>
      </c>
      <c r="H65" s="2">
        <v>1</v>
      </c>
      <c r="K65" s="24"/>
    </row>
    <row r="66" spans="1:11" x14ac:dyDescent="0.15">
      <c r="A66" s="20">
        <v>3</v>
      </c>
      <c r="B66" s="27" t="str">
        <f>VLOOKUP(A66,[1]テーブル!$A$2:$B$12,2)</f>
        <v>文化施設</v>
      </c>
      <c r="C66" s="27">
        <v>2</v>
      </c>
      <c r="D66" s="28" t="str">
        <f>VLOOKUP(C66,[1]テーブル!$D$2:$E$13,2)</f>
        <v xml:space="preserve">市町村
施設
</v>
      </c>
      <c r="E66" s="28" t="s">
        <v>118</v>
      </c>
      <c r="F66" s="32" t="s">
        <v>119</v>
      </c>
      <c r="H66" s="2">
        <v>1</v>
      </c>
      <c r="K66" s="24"/>
    </row>
    <row r="67" spans="1:11" x14ac:dyDescent="0.15">
      <c r="A67" s="20">
        <v>3</v>
      </c>
      <c r="B67" s="21" t="str">
        <f>VLOOKUP(A67,[1]テーブル!$A$2:$B$12,2)</f>
        <v>文化施設</v>
      </c>
      <c r="C67" s="21">
        <v>2</v>
      </c>
      <c r="D67" s="22" t="str">
        <f>VLOOKUP(C67,[1]テーブル!$D$2:$E$13,2)</f>
        <v xml:space="preserve">市町村
施設
</v>
      </c>
      <c r="E67" s="22" t="s">
        <v>120</v>
      </c>
      <c r="F67" s="23" t="s">
        <v>121</v>
      </c>
      <c r="H67" s="2">
        <v>1</v>
      </c>
      <c r="K67" s="24"/>
    </row>
    <row r="68" spans="1:11" s="25" customFormat="1" x14ac:dyDescent="0.15">
      <c r="A68" s="20">
        <v>4</v>
      </c>
      <c r="B68" s="27" t="str">
        <f>VLOOKUP(A68,[1]テーブル!$A$2:$B$12,2)</f>
        <v>官公庁</v>
      </c>
      <c r="C68" s="27">
        <v>1</v>
      </c>
      <c r="D68" s="28" t="str">
        <f>VLOOKUP(C68,[1]テーブル!$D$2:$E$13,2)</f>
        <v xml:space="preserve">県有施設
</v>
      </c>
      <c r="E68" s="22" t="s">
        <v>122</v>
      </c>
      <c r="F68" s="23" t="s">
        <v>123</v>
      </c>
      <c r="H68" s="2">
        <v>1</v>
      </c>
      <c r="K68" s="24"/>
    </row>
    <row r="69" spans="1:11" x14ac:dyDescent="0.15">
      <c r="A69" s="20">
        <v>4</v>
      </c>
      <c r="B69" s="27" t="str">
        <f>VLOOKUP(A69,[1]テーブル!$A$2:$B$12,2)</f>
        <v>官公庁</v>
      </c>
      <c r="C69" s="27">
        <v>1</v>
      </c>
      <c r="D69" s="28" t="str">
        <f>VLOOKUP(C69,[1]テーブル!$D$2:$E$13,2)</f>
        <v xml:space="preserve">県有施設
</v>
      </c>
      <c r="E69" s="22" t="s">
        <v>124</v>
      </c>
      <c r="F69" s="23" t="s">
        <v>125</v>
      </c>
      <c r="H69" s="2">
        <v>1</v>
      </c>
      <c r="K69" s="24"/>
    </row>
    <row r="70" spans="1:11" x14ac:dyDescent="0.15">
      <c r="A70" s="20">
        <v>4</v>
      </c>
      <c r="B70" s="27" t="str">
        <f>VLOOKUP(A70,[1]テーブル!$A$2:$B$12,2)</f>
        <v>官公庁</v>
      </c>
      <c r="C70" s="27">
        <v>1</v>
      </c>
      <c r="D70" s="28" t="str">
        <f>VLOOKUP(C70,[1]テーブル!$D$2:$E$13,2)</f>
        <v xml:space="preserve">県有施設
</v>
      </c>
      <c r="E70" s="28" t="s">
        <v>126</v>
      </c>
      <c r="F70" s="32" t="s">
        <v>127</v>
      </c>
      <c r="H70" s="2">
        <v>1</v>
      </c>
      <c r="K70" s="24"/>
    </row>
    <row r="71" spans="1:11" x14ac:dyDescent="0.15">
      <c r="A71" s="20">
        <v>4</v>
      </c>
      <c r="B71" s="27" t="str">
        <f>VLOOKUP(A71,[1]テーブル!$A$2:$B$12,2)</f>
        <v>官公庁</v>
      </c>
      <c r="C71" s="27">
        <v>2</v>
      </c>
      <c r="D71" s="28" t="str">
        <f>VLOOKUP(C71,[1]テーブル!$D$2:$E$13,2)</f>
        <v xml:space="preserve">市町村
施設
</v>
      </c>
      <c r="E71" s="28" t="s">
        <v>128</v>
      </c>
      <c r="F71" s="32" t="s">
        <v>129</v>
      </c>
      <c r="H71" s="2">
        <v>1</v>
      </c>
      <c r="K71" s="24"/>
    </row>
    <row r="72" spans="1:11" x14ac:dyDescent="0.15">
      <c r="A72" s="20">
        <v>4</v>
      </c>
      <c r="B72" s="27" t="str">
        <f>VLOOKUP(A72,[1]テーブル!$A$2:$B$12,2)</f>
        <v>官公庁</v>
      </c>
      <c r="C72" s="27">
        <v>2</v>
      </c>
      <c r="D72" s="28" t="str">
        <f>VLOOKUP(C72,[1]テーブル!$D$2:$E$13,2)</f>
        <v xml:space="preserve">市町村
施設
</v>
      </c>
      <c r="E72" s="28" t="s">
        <v>130</v>
      </c>
      <c r="F72" s="32" t="s">
        <v>131</v>
      </c>
      <c r="H72" s="2">
        <v>1</v>
      </c>
      <c r="K72" s="24"/>
    </row>
    <row r="73" spans="1:11" x14ac:dyDescent="0.15">
      <c r="A73" s="20">
        <v>4</v>
      </c>
      <c r="B73" s="27" t="str">
        <f>VLOOKUP(A73,[1]テーブル!$A$2:$B$12,2)</f>
        <v>官公庁</v>
      </c>
      <c r="C73" s="27">
        <v>2</v>
      </c>
      <c r="D73" s="28" t="str">
        <f>VLOOKUP(C73,[1]テーブル!$D$2:$E$13,2)</f>
        <v xml:space="preserve">市町村
施設
</v>
      </c>
      <c r="E73" s="22" t="s">
        <v>132</v>
      </c>
      <c r="F73" s="23" t="s">
        <v>133</v>
      </c>
      <c r="H73" s="2">
        <v>1</v>
      </c>
      <c r="K73" s="24"/>
    </row>
    <row r="74" spans="1:11" x14ac:dyDescent="0.15">
      <c r="A74" s="20">
        <v>4</v>
      </c>
      <c r="B74" s="27" t="str">
        <f>VLOOKUP(A74,[1]テーブル!$A$2:$B$12,2)</f>
        <v>官公庁</v>
      </c>
      <c r="C74" s="27">
        <v>2</v>
      </c>
      <c r="D74" s="28" t="str">
        <f>VLOOKUP(C74,[1]テーブル!$D$2:$E$13,2)</f>
        <v xml:space="preserve">市町村
施設
</v>
      </c>
      <c r="E74" s="22" t="s">
        <v>134</v>
      </c>
      <c r="F74" s="23" t="s">
        <v>135</v>
      </c>
      <c r="H74" s="2">
        <v>1</v>
      </c>
      <c r="K74" s="24"/>
    </row>
    <row r="75" spans="1:11" x14ac:dyDescent="0.15">
      <c r="A75" s="20">
        <v>4</v>
      </c>
      <c r="B75" s="27" t="str">
        <f>VLOOKUP(A75,[1]テーブル!$A$2:$B$12,2)</f>
        <v>官公庁</v>
      </c>
      <c r="C75" s="21">
        <v>2</v>
      </c>
      <c r="D75" s="28" t="str">
        <f>VLOOKUP(C75,[1]テーブル!$D$2:$E$13,2)</f>
        <v xml:space="preserve">市町村
施設
</v>
      </c>
      <c r="E75" s="22" t="s">
        <v>136</v>
      </c>
      <c r="F75" s="23" t="s">
        <v>137</v>
      </c>
      <c r="H75" s="2">
        <v>1</v>
      </c>
      <c r="K75" s="24"/>
    </row>
    <row r="76" spans="1:11" x14ac:dyDescent="0.15">
      <c r="A76" s="20">
        <v>4</v>
      </c>
      <c r="B76" s="27" t="str">
        <f>VLOOKUP(A76,[1]テーブル!$A$2:$B$12,2)</f>
        <v>官公庁</v>
      </c>
      <c r="C76" s="21">
        <v>3</v>
      </c>
      <c r="D76" s="28" t="str">
        <f>VLOOKUP(C76,[1]テーブル!$D$2:$E$13,2)</f>
        <v xml:space="preserve">国有施設
</v>
      </c>
      <c r="E76" s="22" t="s">
        <v>138</v>
      </c>
      <c r="F76" s="23" t="s">
        <v>139</v>
      </c>
      <c r="H76" s="2">
        <v>1</v>
      </c>
      <c r="K76" s="24"/>
    </row>
    <row r="77" spans="1:11" x14ac:dyDescent="0.15">
      <c r="A77" s="20">
        <v>4</v>
      </c>
      <c r="B77" s="27" t="str">
        <f>VLOOKUP(A77,[1]テーブル!$A$2:$B$12,2)</f>
        <v>官公庁</v>
      </c>
      <c r="C77" s="21">
        <v>3</v>
      </c>
      <c r="D77" s="28" t="str">
        <f>VLOOKUP(C77,[1]テーブル!$D$2:$E$13,2)</f>
        <v xml:space="preserve">国有施設
</v>
      </c>
      <c r="E77" s="22" t="s">
        <v>140</v>
      </c>
      <c r="F77" s="23" t="s">
        <v>141</v>
      </c>
      <c r="H77" s="2">
        <v>1</v>
      </c>
      <c r="K77" s="24"/>
    </row>
    <row r="78" spans="1:11" x14ac:dyDescent="0.15">
      <c r="A78" s="20">
        <v>4</v>
      </c>
      <c r="B78" s="27" t="str">
        <f>VLOOKUP(A78,[1]テーブル!$A$2:$B$12,2)</f>
        <v>官公庁</v>
      </c>
      <c r="C78" s="21">
        <v>3</v>
      </c>
      <c r="D78" s="28" t="str">
        <f>VLOOKUP(C78,[1]テーブル!$D$2:$E$13,2)</f>
        <v xml:space="preserve">国有施設
</v>
      </c>
      <c r="E78" s="22" t="s">
        <v>142</v>
      </c>
      <c r="F78" s="23" t="s">
        <v>143</v>
      </c>
      <c r="H78" s="2">
        <v>1</v>
      </c>
      <c r="K78" s="24"/>
    </row>
    <row r="79" spans="1:11" x14ac:dyDescent="0.15">
      <c r="A79" s="20">
        <v>5</v>
      </c>
      <c r="B79" s="27" t="str">
        <f>VLOOKUP(A79,[1]テーブル!$A$2:$B$12,2)</f>
        <v>物品販売・飲食店</v>
      </c>
      <c r="C79" s="27">
        <v>2</v>
      </c>
      <c r="D79" s="28" t="str">
        <f>VLOOKUP(C79,[1]テーブル!$D$2:$E$13,2)</f>
        <v xml:space="preserve">市町村
施設
</v>
      </c>
      <c r="E79" s="28" t="s">
        <v>144</v>
      </c>
      <c r="F79" s="32" t="s">
        <v>145</v>
      </c>
      <c r="H79" s="2">
        <v>1</v>
      </c>
      <c r="K79" s="24"/>
    </row>
    <row r="80" spans="1:11" x14ac:dyDescent="0.15">
      <c r="A80" s="35">
        <v>5</v>
      </c>
      <c r="B80" s="36" t="str">
        <f>VLOOKUP(A80,[1]テーブル!$A$2:$B$12,2)</f>
        <v>物品販売・飲食店</v>
      </c>
      <c r="C80" s="36">
        <v>2</v>
      </c>
      <c r="D80" s="37" t="str">
        <f>VLOOKUP(C80,[1]テーブル!$D$2:$E$13,2)</f>
        <v xml:space="preserve">市町村
施設
</v>
      </c>
      <c r="E80" s="37" t="s">
        <v>146</v>
      </c>
      <c r="F80" s="38" t="s">
        <v>145</v>
      </c>
      <c r="K80" s="24"/>
    </row>
    <row r="81" spans="1:11" s="24" customFormat="1" x14ac:dyDescent="0.15">
      <c r="A81" s="20">
        <v>5</v>
      </c>
      <c r="B81" s="27" t="str">
        <f>VLOOKUP(A81,[1]テーブル!$A$2:$B$12,2)</f>
        <v>物品販売・飲食店</v>
      </c>
      <c r="C81" s="21">
        <v>2</v>
      </c>
      <c r="D81" s="28" t="str">
        <f>VLOOKUP(C81,[1]テーブル!$D$2:$E$13,2)</f>
        <v xml:space="preserve">市町村
施設
</v>
      </c>
      <c r="E81" s="22" t="s">
        <v>147</v>
      </c>
      <c r="F81" s="23" t="s">
        <v>148</v>
      </c>
      <c r="H81" s="24">
        <v>1</v>
      </c>
    </row>
    <row r="82" spans="1:11" s="24" customFormat="1" x14ac:dyDescent="0.15">
      <c r="A82" s="35">
        <v>5</v>
      </c>
      <c r="B82" s="36" t="str">
        <f>VLOOKUP(A82,[1]テーブル!$A$2:$B$12,2)</f>
        <v>物品販売・飲食店</v>
      </c>
      <c r="C82" s="36">
        <v>2</v>
      </c>
      <c r="D82" s="37" t="str">
        <f>VLOOKUP(C82,[1]テーブル!$D$2:$E$13,2)</f>
        <v xml:space="preserve">市町村
施設
</v>
      </c>
      <c r="E82" s="37" t="s">
        <v>149</v>
      </c>
      <c r="F82" s="38" t="s">
        <v>148</v>
      </c>
    </row>
    <row r="83" spans="1:11" x14ac:dyDescent="0.15">
      <c r="A83" s="20">
        <v>5</v>
      </c>
      <c r="B83" s="27" t="str">
        <f>VLOOKUP(A83,[1]テーブル!$A$2:$B$12,2)</f>
        <v>物品販売・飲食店</v>
      </c>
      <c r="C83" s="21">
        <v>4</v>
      </c>
      <c r="D83" s="28" t="str">
        <f>VLOOKUP(C83,[1]テーブル!$D$2:$E$13,2)</f>
        <v>民間施設</v>
      </c>
      <c r="E83" s="22" t="s">
        <v>150</v>
      </c>
      <c r="F83" s="23" t="s">
        <v>151</v>
      </c>
      <c r="H83" s="24">
        <v>1</v>
      </c>
      <c r="K83" s="24"/>
    </row>
    <row r="84" spans="1:11" x14ac:dyDescent="0.15">
      <c r="A84" s="20">
        <v>5</v>
      </c>
      <c r="B84" s="27" t="str">
        <f>VLOOKUP(A84,[1]テーブル!$A$2:$B$12,2)</f>
        <v>物品販売・飲食店</v>
      </c>
      <c r="C84" s="21">
        <v>4</v>
      </c>
      <c r="D84" s="28" t="str">
        <f>VLOOKUP(C84,[1]テーブル!$D$2:$E$13,2)</f>
        <v>民間施設</v>
      </c>
      <c r="E84" s="22" t="s">
        <v>152</v>
      </c>
      <c r="F84" s="23" t="s">
        <v>153</v>
      </c>
      <c r="H84" s="24">
        <v>1</v>
      </c>
      <c r="K84" s="24"/>
    </row>
    <row r="85" spans="1:11" x14ac:dyDescent="0.15">
      <c r="A85" s="20">
        <v>5</v>
      </c>
      <c r="B85" s="27" t="str">
        <f>VLOOKUP(A85,[1]テーブル!$A$2:$B$12,2)</f>
        <v>物品販売・飲食店</v>
      </c>
      <c r="C85" s="21">
        <v>4</v>
      </c>
      <c r="D85" s="28" t="str">
        <f>VLOOKUP(C85,[1]テーブル!$D$2:$E$13,2)</f>
        <v>民間施設</v>
      </c>
      <c r="E85" s="22" t="s">
        <v>154</v>
      </c>
      <c r="F85" s="23" t="s">
        <v>155</v>
      </c>
      <c r="H85" s="24">
        <v>1</v>
      </c>
      <c r="K85" s="24"/>
    </row>
    <row r="86" spans="1:11" x14ac:dyDescent="0.15">
      <c r="A86" s="20">
        <v>5</v>
      </c>
      <c r="B86" s="27" t="str">
        <f>VLOOKUP(A86,[1]テーブル!$A$2:$B$12,2)</f>
        <v>物品販売・飲食店</v>
      </c>
      <c r="C86" s="21">
        <v>4</v>
      </c>
      <c r="D86" s="28" t="str">
        <f>VLOOKUP(C86,[1]テーブル!$D$2:$E$13,2)</f>
        <v>民間施設</v>
      </c>
      <c r="E86" s="22" t="s">
        <v>156</v>
      </c>
      <c r="F86" s="23" t="s">
        <v>157</v>
      </c>
      <c r="H86" s="24">
        <v>1</v>
      </c>
      <c r="K86" s="24"/>
    </row>
    <row r="87" spans="1:11" x14ac:dyDescent="0.15">
      <c r="A87" s="20">
        <v>5</v>
      </c>
      <c r="B87" s="27" t="str">
        <f>VLOOKUP(A87,[1]テーブル!$A$2:$B$12,2)</f>
        <v>物品販売・飲食店</v>
      </c>
      <c r="C87" s="21">
        <v>4</v>
      </c>
      <c r="D87" s="28" t="str">
        <f>VLOOKUP(C87,[1]テーブル!$D$2:$E$13,2)</f>
        <v>民間施設</v>
      </c>
      <c r="E87" s="22" t="s">
        <v>158</v>
      </c>
      <c r="F87" s="23" t="s">
        <v>159</v>
      </c>
      <c r="H87" s="24">
        <v>1</v>
      </c>
      <c r="K87" s="24"/>
    </row>
    <row r="88" spans="1:11" x14ac:dyDescent="0.15">
      <c r="A88" s="20">
        <v>5</v>
      </c>
      <c r="B88" s="27" t="str">
        <f>VLOOKUP(A88,[1]テーブル!$A$2:$B$12,2)</f>
        <v>物品販売・飲食店</v>
      </c>
      <c r="C88" s="21">
        <v>4</v>
      </c>
      <c r="D88" s="28" t="str">
        <f>VLOOKUP(C88,[1]テーブル!$D$2:$E$13,2)</f>
        <v>民間施設</v>
      </c>
      <c r="E88" s="22" t="s">
        <v>160</v>
      </c>
      <c r="F88" s="23" t="s">
        <v>161</v>
      </c>
      <c r="H88" s="24">
        <v>1</v>
      </c>
      <c r="K88" s="24"/>
    </row>
    <row r="89" spans="1:11" x14ac:dyDescent="0.15">
      <c r="A89" s="20">
        <v>5</v>
      </c>
      <c r="B89" s="27" t="str">
        <f>VLOOKUP(A89,[1]テーブル!$A$2:$B$12,2)</f>
        <v>物品販売・飲食店</v>
      </c>
      <c r="C89" s="21">
        <v>4</v>
      </c>
      <c r="D89" s="28" t="str">
        <f>VLOOKUP(C89,[1]テーブル!$D$2:$E$13,2)</f>
        <v>民間施設</v>
      </c>
      <c r="E89" s="22" t="s">
        <v>162</v>
      </c>
      <c r="F89" s="23" t="s">
        <v>163</v>
      </c>
      <c r="H89" s="24">
        <v>1</v>
      </c>
      <c r="K89" s="24"/>
    </row>
    <row r="90" spans="1:11" x14ac:dyDescent="0.15">
      <c r="A90" s="20">
        <v>5</v>
      </c>
      <c r="B90" s="27" t="str">
        <f>VLOOKUP(A90,[1]テーブル!$A$2:$B$12,2)</f>
        <v>物品販売・飲食店</v>
      </c>
      <c r="C90" s="21">
        <v>4</v>
      </c>
      <c r="D90" s="28" t="str">
        <f>VLOOKUP(C90,[1]テーブル!$D$2:$E$13,2)</f>
        <v>民間施設</v>
      </c>
      <c r="E90" s="22" t="s">
        <v>164</v>
      </c>
      <c r="F90" s="23" t="s">
        <v>165</v>
      </c>
      <c r="H90" s="24">
        <v>1</v>
      </c>
      <c r="K90" s="24"/>
    </row>
    <row r="91" spans="1:11" x14ac:dyDescent="0.15">
      <c r="A91" s="20">
        <v>5</v>
      </c>
      <c r="B91" s="27" t="str">
        <f>VLOOKUP(A91,[1]テーブル!$A$2:$B$12,2)</f>
        <v>物品販売・飲食店</v>
      </c>
      <c r="C91" s="21">
        <v>4</v>
      </c>
      <c r="D91" s="28" t="str">
        <f>VLOOKUP(C91,[1]テーブル!$D$2:$E$13,2)</f>
        <v>民間施設</v>
      </c>
      <c r="E91" s="22" t="s">
        <v>166</v>
      </c>
      <c r="F91" s="23" t="s">
        <v>167</v>
      </c>
      <c r="H91" s="24">
        <v>1</v>
      </c>
      <c r="K91" s="24"/>
    </row>
    <row r="92" spans="1:11" x14ac:dyDescent="0.15">
      <c r="A92" s="20">
        <v>5</v>
      </c>
      <c r="B92" s="27" t="str">
        <f>VLOOKUP(A92,[1]テーブル!$A$2:$B$12,2)</f>
        <v>物品販売・飲食店</v>
      </c>
      <c r="C92" s="21">
        <v>4</v>
      </c>
      <c r="D92" s="28" t="str">
        <f>VLOOKUP(C92,[1]テーブル!$D$2:$E$13,2)</f>
        <v>民間施設</v>
      </c>
      <c r="E92" s="22" t="s">
        <v>168</v>
      </c>
      <c r="F92" s="23" t="s">
        <v>169</v>
      </c>
      <c r="H92" s="24">
        <v>1</v>
      </c>
      <c r="K92" s="24"/>
    </row>
    <row r="93" spans="1:11" x14ac:dyDescent="0.15">
      <c r="A93" s="20">
        <v>5</v>
      </c>
      <c r="B93" s="27" t="str">
        <f>VLOOKUP(A93,[1]テーブル!$A$2:$B$12,2)</f>
        <v>物品販売・飲食店</v>
      </c>
      <c r="C93" s="21">
        <v>4</v>
      </c>
      <c r="D93" s="28" t="str">
        <f>VLOOKUP(C93,[1]テーブル!$D$2:$E$13,2)</f>
        <v>民間施設</v>
      </c>
      <c r="E93" s="22" t="s">
        <v>170</v>
      </c>
      <c r="F93" s="23" t="s">
        <v>171</v>
      </c>
      <c r="H93" s="24">
        <v>1</v>
      </c>
      <c r="K93" s="24"/>
    </row>
    <row r="94" spans="1:11" x14ac:dyDescent="0.15">
      <c r="A94" s="20">
        <v>5</v>
      </c>
      <c r="B94" s="27" t="str">
        <f>VLOOKUP(A94,[1]テーブル!$A$2:$B$12,2)</f>
        <v>物品販売・飲食店</v>
      </c>
      <c r="C94" s="21">
        <v>4</v>
      </c>
      <c r="D94" s="28" t="str">
        <f>VLOOKUP(C94,[1]テーブル!$D$2:$E$13,2)</f>
        <v>民間施設</v>
      </c>
      <c r="E94" s="22" t="s">
        <v>172</v>
      </c>
      <c r="F94" s="23" t="s">
        <v>173</v>
      </c>
      <c r="H94" s="24">
        <v>1</v>
      </c>
      <c r="K94" s="24"/>
    </row>
    <row r="95" spans="1:11" x14ac:dyDescent="0.15">
      <c r="A95" s="20">
        <v>5</v>
      </c>
      <c r="B95" s="27" t="str">
        <f>VLOOKUP(A95,[1]テーブル!$A$2:$B$12,2)</f>
        <v>物品販売・飲食店</v>
      </c>
      <c r="C95" s="21">
        <v>4</v>
      </c>
      <c r="D95" s="28" t="str">
        <f>VLOOKUP(C95,[1]テーブル!$D$2:$E$13,2)</f>
        <v>民間施設</v>
      </c>
      <c r="E95" s="22" t="s">
        <v>174</v>
      </c>
      <c r="F95" s="23" t="s">
        <v>175</v>
      </c>
      <c r="H95" s="24">
        <v>1</v>
      </c>
      <c r="K95" s="24"/>
    </row>
    <row r="96" spans="1:11" x14ac:dyDescent="0.15">
      <c r="A96" s="20">
        <v>5</v>
      </c>
      <c r="B96" s="27" t="str">
        <f>VLOOKUP(A96,[1]テーブル!$A$2:$B$12,2)</f>
        <v>物品販売・飲食店</v>
      </c>
      <c r="C96" s="21">
        <v>4</v>
      </c>
      <c r="D96" s="28" t="str">
        <f>VLOOKUP(C96,[1]テーブル!$D$2:$E$13,2)</f>
        <v>民間施設</v>
      </c>
      <c r="E96" s="22" t="s">
        <v>176</v>
      </c>
      <c r="F96" s="23" t="s">
        <v>177</v>
      </c>
      <c r="H96" s="24">
        <v>1</v>
      </c>
      <c r="K96" s="24"/>
    </row>
    <row r="97" spans="1:11" x14ac:dyDescent="0.15">
      <c r="A97" s="20">
        <v>5</v>
      </c>
      <c r="B97" s="27" t="str">
        <f>VLOOKUP(A97,[1]テーブル!$A$2:$B$12,2)</f>
        <v>物品販売・飲食店</v>
      </c>
      <c r="C97" s="21">
        <v>4</v>
      </c>
      <c r="D97" s="28" t="str">
        <f>VLOOKUP(C97,[1]テーブル!$D$2:$E$13,2)</f>
        <v>民間施設</v>
      </c>
      <c r="E97" s="22" t="s">
        <v>178</v>
      </c>
      <c r="F97" s="23" t="s">
        <v>179</v>
      </c>
      <c r="H97" s="24">
        <v>1</v>
      </c>
      <c r="K97" s="24"/>
    </row>
    <row r="98" spans="1:11" x14ac:dyDescent="0.15">
      <c r="A98" s="20">
        <v>5</v>
      </c>
      <c r="B98" s="27" t="str">
        <f>VLOOKUP(A98,[1]テーブル!$A$2:$B$12,2)</f>
        <v>物品販売・飲食店</v>
      </c>
      <c r="C98" s="21">
        <v>4</v>
      </c>
      <c r="D98" s="28" t="str">
        <f>VLOOKUP(C98,[1]テーブル!$D$2:$E$13,2)</f>
        <v>民間施設</v>
      </c>
      <c r="E98" s="22" t="s">
        <v>180</v>
      </c>
      <c r="F98" s="23" t="s">
        <v>181</v>
      </c>
      <c r="H98" s="24">
        <v>1</v>
      </c>
      <c r="K98" s="24"/>
    </row>
    <row r="99" spans="1:11" x14ac:dyDescent="0.15">
      <c r="A99" s="20">
        <v>5</v>
      </c>
      <c r="B99" s="27" t="str">
        <f>VLOOKUP(A99,[1]テーブル!$A$2:$B$12,2)</f>
        <v>物品販売・飲食店</v>
      </c>
      <c r="C99" s="21">
        <v>4</v>
      </c>
      <c r="D99" s="28" t="str">
        <f>VLOOKUP(C99,[1]テーブル!$D$2:$E$13,2)</f>
        <v>民間施設</v>
      </c>
      <c r="E99" s="22" t="s">
        <v>182</v>
      </c>
      <c r="F99" s="23" t="s">
        <v>183</v>
      </c>
      <c r="H99" s="24">
        <v>1</v>
      </c>
      <c r="K99" s="24"/>
    </row>
    <row r="100" spans="1:11" x14ac:dyDescent="0.15">
      <c r="A100" s="20">
        <v>5</v>
      </c>
      <c r="B100" s="27" t="str">
        <f>VLOOKUP(A100,[1]テーブル!$A$2:$B$12,2)</f>
        <v>物品販売・飲食店</v>
      </c>
      <c r="C100" s="21">
        <v>4</v>
      </c>
      <c r="D100" s="28" t="str">
        <f>VLOOKUP(C100,[1]テーブル!$D$2:$E$13,2)</f>
        <v>民間施設</v>
      </c>
      <c r="E100" s="22" t="s">
        <v>184</v>
      </c>
      <c r="F100" s="23" t="s">
        <v>185</v>
      </c>
      <c r="H100" s="24">
        <v>1</v>
      </c>
      <c r="K100" s="24"/>
    </row>
    <row r="101" spans="1:11" x14ac:dyDescent="0.15">
      <c r="A101" s="20">
        <v>5</v>
      </c>
      <c r="B101" s="27" t="str">
        <f>VLOOKUP(A101,[1]テーブル!$A$2:$B$12,2)</f>
        <v>物品販売・飲食店</v>
      </c>
      <c r="C101" s="21">
        <v>4</v>
      </c>
      <c r="D101" s="28" t="str">
        <f>VLOOKUP(C101,[1]テーブル!$D$2:$E$13,2)</f>
        <v>民間施設</v>
      </c>
      <c r="E101" s="22" t="s">
        <v>186</v>
      </c>
      <c r="F101" s="23" t="s">
        <v>187</v>
      </c>
      <c r="H101" s="24">
        <v>1</v>
      </c>
      <c r="K101" s="24"/>
    </row>
    <row r="102" spans="1:11" x14ac:dyDescent="0.15">
      <c r="A102" s="20">
        <v>5</v>
      </c>
      <c r="B102" s="27" t="str">
        <f>VLOOKUP(A102,[1]テーブル!$A$2:$B$12,2)</f>
        <v>物品販売・飲食店</v>
      </c>
      <c r="C102" s="21">
        <v>4</v>
      </c>
      <c r="D102" s="28" t="str">
        <f>VLOOKUP(C102,[1]テーブル!$D$2:$E$13,2)</f>
        <v>民間施設</v>
      </c>
      <c r="E102" s="22" t="s">
        <v>188</v>
      </c>
      <c r="F102" s="23" t="s">
        <v>189</v>
      </c>
      <c r="H102" s="24">
        <v>1</v>
      </c>
      <c r="K102" s="24"/>
    </row>
    <row r="103" spans="1:11" x14ac:dyDescent="0.15">
      <c r="A103" s="20">
        <v>5</v>
      </c>
      <c r="B103" s="27" t="str">
        <f>VLOOKUP(A103,[1]テーブル!$A$2:$B$12,2)</f>
        <v>物品販売・飲食店</v>
      </c>
      <c r="C103" s="21">
        <v>4</v>
      </c>
      <c r="D103" s="28" t="str">
        <f>VLOOKUP(C103,[1]テーブル!$D$2:$E$13,2)</f>
        <v>民間施設</v>
      </c>
      <c r="E103" s="22" t="s">
        <v>190</v>
      </c>
      <c r="F103" s="23" t="s">
        <v>191</v>
      </c>
      <c r="H103" s="24">
        <v>1</v>
      </c>
      <c r="K103" s="24"/>
    </row>
    <row r="104" spans="1:11" x14ac:dyDescent="0.15">
      <c r="A104" s="20">
        <v>5</v>
      </c>
      <c r="B104" s="27" t="str">
        <f>VLOOKUP(A104,[1]テーブル!$A$2:$B$12,2)</f>
        <v>物品販売・飲食店</v>
      </c>
      <c r="C104" s="21">
        <v>4</v>
      </c>
      <c r="D104" s="28" t="str">
        <f>VLOOKUP(C104,[1]テーブル!$D$2:$E$13,2)</f>
        <v>民間施設</v>
      </c>
      <c r="E104" s="22" t="s">
        <v>192</v>
      </c>
      <c r="F104" s="23" t="s">
        <v>193</v>
      </c>
      <c r="H104" s="24">
        <v>1</v>
      </c>
      <c r="K104" s="24"/>
    </row>
    <row r="105" spans="1:11" x14ac:dyDescent="0.15">
      <c r="A105" s="20">
        <v>5</v>
      </c>
      <c r="B105" s="27" t="str">
        <f>VLOOKUP(A105,[1]テーブル!$A$2:$B$12,2)</f>
        <v>物品販売・飲食店</v>
      </c>
      <c r="C105" s="21">
        <v>4</v>
      </c>
      <c r="D105" s="28" t="str">
        <f>VLOOKUP(C105,[1]テーブル!$D$2:$E$13,2)</f>
        <v>民間施設</v>
      </c>
      <c r="E105" s="22" t="s">
        <v>194</v>
      </c>
      <c r="F105" s="23" t="s">
        <v>195</v>
      </c>
      <c r="H105" s="24">
        <v>1</v>
      </c>
      <c r="K105" s="24"/>
    </row>
    <row r="106" spans="1:11" x14ac:dyDescent="0.15">
      <c r="A106" s="20">
        <v>5</v>
      </c>
      <c r="B106" s="27" t="str">
        <f>VLOOKUP(A106,[1]テーブル!$A$2:$B$12,2)</f>
        <v>物品販売・飲食店</v>
      </c>
      <c r="C106" s="21">
        <v>4</v>
      </c>
      <c r="D106" s="28" t="str">
        <f>VLOOKUP(C106,[1]テーブル!$D$2:$E$13,2)</f>
        <v>民間施設</v>
      </c>
      <c r="E106" s="22" t="s">
        <v>196</v>
      </c>
      <c r="F106" s="23" t="s">
        <v>197</v>
      </c>
      <c r="H106" s="24">
        <v>1</v>
      </c>
      <c r="K106" s="24"/>
    </row>
    <row r="107" spans="1:11" x14ac:dyDescent="0.15">
      <c r="A107" s="20">
        <v>5</v>
      </c>
      <c r="B107" s="27" t="str">
        <f>VLOOKUP(A107,[1]テーブル!$A$2:$B$12,2)</f>
        <v>物品販売・飲食店</v>
      </c>
      <c r="C107" s="21">
        <v>4</v>
      </c>
      <c r="D107" s="28" t="str">
        <f>VLOOKUP(C107,[1]テーブル!$D$2:$E$13,2)</f>
        <v>民間施設</v>
      </c>
      <c r="E107" s="22" t="s">
        <v>198</v>
      </c>
      <c r="F107" s="23" t="s">
        <v>199</v>
      </c>
      <c r="H107" s="24">
        <v>1</v>
      </c>
      <c r="K107" s="24"/>
    </row>
    <row r="108" spans="1:11" x14ac:dyDescent="0.15">
      <c r="A108" s="20">
        <v>5</v>
      </c>
      <c r="B108" s="27" t="str">
        <f>VLOOKUP(A108,[1]テーブル!$A$2:$B$12,2)</f>
        <v>物品販売・飲食店</v>
      </c>
      <c r="C108" s="21">
        <v>4</v>
      </c>
      <c r="D108" s="28" t="str">
        <f>VLOOKUP(C108,[1]テーブル!$D$2:$E$13,2)</f>
        <v>民間施設</v>
      </c>
      <c r="E108" s="22" t="s">
        <v>200</v>
      </c>
      <c r="F108" s="23" t="s">
        <v>201</v>
      </c>
      <c r="H108" s="24">
        <v>1</v>
      </c>
      <c r="K108" s="24"/>
    </row>
    <row r="109" spans="1:11" x14ac:dyDescent="0.15">
      <c r="A109" s="20">
        <v>5</v>
      </c>
      <c r="B109" s="27" t="str">
        <f>VLOOKUP(A109,[1]テーブル!$A$2:$B$12,2)</f>
        <v>物品販売・飲食店</v>
      </c>
      <c r="C109" s="21">
        <v>4</v>
      </c>
      <c r="D109" s="28" t="str">
        <f>VLOOKUP(C109,[1]テーブル!$D$2:$E$13,2)</f>
        <v>民間施設</v>
      </c>
      <c r="E109" s="22" t="s">
        <v>202</v>
      </c>
      <c r="F109" s="23" t="s">
        <v>203</v>
      </c>
      <c r="H109" s="24">
        <v>1</v>
      </c>
      <c r="K109" s="24"/>
    </row>
    <row r="110" spans="1:11" x14ac:dyDescent="0.15">
      <c r="A110" s="20">
        <v>5</v>
      </c>
      <c r="B110" s="27" t="str">
        <f>VLOOKUP(A110,[1]テーブル!$A$2:$B$12,2)</f>
        <v>物品販売・飲食店</v>
      </c>
      <c r="C110" s="21">
        <v>4</v>
      </c>
      <c r="D110" s="28" t="str">
        <f>VLOOKUP(C110,[1]テーブル!$D$2:$E$13,2)</f>
        <v>民間施設</v>
      </c>
      <c r="E110" s="22" t="s">
        <v>204</v>
      </c>
      <c r="F110" s="23" t="s">
        <v>205</v>
      </c>
      <c r="H110" s="24">
        <v>1</v>
      </c>
      <c r="K110" s="24"/>
    </row>
    <row r="111" spans="1:11" x14ac:dyDescent="0.15">
      <c r="A111" s="20">
        <v>5</v>
      </c>
      <c r="B111" s="27" t="str">
        <f>VLOOKUP(A111,[1]テーブル!$A$2:$B$12,2)</f>
        <v>物品販売・飲食店</v>
      </c>
      <c r="C111" s="21">
        <v>4</v>
      </c>
      <c r="D111" s="28" t="str">
        <f>VLOOKUP(C111,[1]テーブル!$D$2:$E$13,2)</f>
        <v>民間施設</v>
      </c>
      <c r="E111" s="22" t="s">
        <v>206</v>
      </c>
      <c r="F111" s="23" t="s">
        <v>207</v>
      </c>
      <c r="H111" s="24">
        <v>1</v>
      </c>
      <c r="K111" s="24"/>
    </row>
    <row r="112" spans="1:11" x14ac:dyDescent="0.15">
      <c r="A112" s="20">
        <v>5</v>
      </c>
      <c r="B112" s="27" t="str">
        <f>VLOOKUP(A112,[1]テーブル!$A$2:$B$12,2)</f>
        <v>物品販売・飲食店</v>
      </c>
      <c r="C112" s="21">
        <v>4</v>
      </c>
      <c r="D112" s="28" t="str">
        <f>VLOOKUP(C112,[1]テーブル!$D$2:$E$13,2)</f>
        <v>民間施設</v>
      </c>
      <c r="E112" s="22" t="s">
        <v>208</v>
      </c>
      <c r="F112" s="23" t="s">
        <v>209</v>
      </c>
      <c r="H112" s="24">
        <v>1</v>
      </c>
      <c r="K112" s="24"/>
    </row>
    <row r="113" spans="1:11" x14ac:dyDescent="0.15">
      <c r="A113" s="20">
        <v>5</v>
      </c>
      <c r="B113" s="27" t="str">
        <f>VLOOKUP(A113,[1]テーブル!$A$2:$B$12,2)</f>
        <v>物品販売・飲食店</v>
      </c>
      <c r="C113" s="21">
        <v>4</v>
      </c>
      <c r="D113" s="28" t="str">
        <f>VLOOKUP(C113,[1]テーブル!$D$2:$E$13,2)</f>
        <v>民間施設</v>
      </c>
      <c r="E113" s="22" t="s">
        <v>210</v>
      </c>
      <c r="F113" s="23" t="s">
        <v>211</v>
      </c>
      <c r="H113" s="24">
        <v>1</v>
      </c>
      <c r="K113" s="24"/>
    </row>
    <row r="114" spans="1:11" x14ac:dyDescent="0.15">
      <c r="A114" s="20">
        <v>5</v>
      </c>
      <c r="B114" s="27" t="str">
        <f>VLOOKUP(A114,[1]テーブル!$A$2:$B$12,2)</f>
        <v>物品販売・飲食店</v>
      </c>
      <c r="C114" s="21">
        <v>4</v>
      </c>
      <c r="D114" s="28" t="str">
        <f>VLOOKUP(C114,[1]テーブル!$D$2:$E$13,2)</f>
        <v>民間施設</v>
      </c>
      <c r="E114" s="22" t="s">
        <v>212</v>
      </c>
      <c r="F114" s="23" t="s">
        <v>213</v>
      </c>
      <c r="H114" s="24">
        <v>1</v>
      </c>
      <c r="K114" s="24"/>
    </row>
    <row r="115" spans="1:11" x14ac:dyDescent="0.15">
      <c r="A115" s="20">
        <v>5</v>
      </c>
      <c r="B115" s="27" t="str">
        <f>VLOOKUP(A115,[1]テーブル!$A$2:$B$12,2)</f>
        <v>物品販売・飲食店</v>
      </c>
      <c r="C115" s="21">
        <v>4</v>
      </c>
      <c r="D115" s="28" t="str">
        <f>VLOOKUP(C115,[1]テーブル!$D$2:$E$13,2)</f>
        <v>民間施設</v>
      </c>
      <c r="E115" s="22" t="s">
        <v>214</v>
      </c>
      <c r="F115" s="23" t="s">
        <v>215</v>
      </c>
      <c r="H115" s="24">
        <v>1</v>
      </c>
      <c r="K115" s="24"/>
    </row>
    <row r="116" spans="1:11" x14ac:dyDescent="0.15">
      <c r="A116" s="20">
        <v>5</v>
      </c>
      <c r="B116" s="27" t="str">
        <f>VLOOKUP(A116,[1]テーブル!$A$2:$B$12,2)</f>
        <v>物品販売・飲食店</v>
      </c>
      <c r="C116" s="21">
        <v>4</v>
      </c>
      <c r="D116" s="28" t="str">
        <f>VLOOKUP(C116,[1]テーブル!$D$2:$E$13,2)</f>
        <v>民間施設</v>
      </c>
      <c r="E116" s="22" t="s">
        <v>216</v>
      </c>
      <c r="F116" s="23" t="s">
        <v>217</v>
      </c>
      <c r="H116" s="24">
        <v>1</v>
      </c>
      <c r="K116" s="24"/>
    </row>
    <row r="117" spans="1:11" x14ac:dyDescent="0.15">
      <c r="A117" s="20">
        <v>5</v>
      </c>
      <c r="B117" s="27" t="str">
        <f>VLOOKUP(A117,[1]テーブル!$A$2:$B$12,2)</f>
        <v>物品販売・飲食店</v>
      </c>
      <c r="C117" s="21">
        <v>4</v>
      </c>
      <c r="D117" s="28" t="str">
        <f>VLOOKUP(C117,[1]テーブル!$D$2:$E$13,2)</f>
        <v>民間施設</v>
      </c>
      <c r="E117" s="22" t="s">
        <v>218</v>
      </c>
      <c r="F117" s="23" t="s">
        <v>219</v>
      </c>
      <c r="H117" s="24">
        <v>1</v>
      </c>
      <c r="K117" s="24"/>
    </row>
    <row r="118" spans="1:11" x14ac:dyDescent="0.15">
      <c r="A118" s="20">
        <v>5</v>
      </c>
      <c r="B118" s="27" t="str">
        <f>VLOOKUP(A118,[1]テーブル!$A$2:$B$12,2)</f>
        <v>物品販売・飲食店</v>
      </c>
      <c r="C118" s="21">
        <v>4</v>
      </c>
      <c r="D118" s="28" t="str">
        <f>VLOOKUP(C118,[1]テーブル!$D$2:$E$13,2)</f>
        <v>民間施設</v>
      </c>
      <c r="E118" s="22" t="s">
        <v>220</v>
      </c>
      <c r="F118" s="23" t="s">
        <v>221</v>
      </c>
      <c r="H118" s="24">
        <v>1</v>
      </c>
      <c r="K118" s="24"/>
    </row>
    <row r="119" spans="1:11" x14ac:dyDescent="0.15">
      <c r="A119" s="20">
        <v>5</v>
      </c>
      <c r="B119" s="27" t="str">
        <f>VLOOKUP(A119,[1]テーブル!$A$2:$B$12,2)</f>
        <v>物品販売・飲食店</v>
      </c>
      <c r="C119" s="21">
        <v>4</v>
      </c>
      <c r="D119" s="28" t="str">
        <f>VLOOKUP(C119,[1]テーブル!$D$2:$E$13,2)</f>
        <v>民間施設</v>
      </c>
      <c r="E119" s="22" t="s">
        <v>222</v>
      </c>
      <c r="F119" s="23" t="s">
        <v>223</v>
      </c>
      <c r="H119" s="24">
        <v>1</v>
      </c>
      <c r="K119" s="24"/>
    </row>
    <row r="120" spans="1:11" x14ac:dyDescent="0.15">
      <c r="A120" s="20">
        <v>5</v>
      </c>
      <c r="B120" s="21" t="str">
        <f>VLOOKUP(A120,[1]テーブル!$A$2:$B$12,2)</f>
        <v>物品販売・飲食店</v>
      </c>
      <c r="C120" s="21">
        <v>4</v>
      </c>
      <c r="D120" s="22" t="str">
        <f>VLOOKUP(C120,[1]テーブル!$D$2:$E$13,2)</f>
        <v>民間施設</v>
      </c>
      <c r="E120" s="22" t="s">
        <v>224</v>
      </c>
      <c r="F120" s="23" t="s">
        <v>225</v>
      </c>
      <c r="H120" s="24">
        <v>1</v>
      </c>
      <c r="K120" s="24"/>
    </row>
    <row r="121" spans="1:11" x14ac:dyDescent="0.15">
      <c r="A121" s="20">
        <v>5</v>
      </c>
      <c r="B121" s="21" t="str">
        <f>VLOOKUP(A121,[1]テーブル!$A$2:$B$12,2)</f>
        <v>物品販売・飲食店</v>
      </c>
      <c r="C121" s="21">
        <v>4</v>
      </c>
      <c r="D121" s="22" t="str">
        <f>VLOOKUP(C121,[1]テーブル!$D$2:$E$13,2)</f>
        <v>民間施設</v>
      </c>
      <c r="E121" s="22" t="s">
        <v>226</v>
      </c>
      <c r="F121" s="23" t="s">
        <v>227</v>
      </c>
      <c r="H121" s="24">
        <v>1</v>
      </c>
      <c r="K121" s="24"/>
    </row>
    <row r="122" spans="1:11" x14ac:dyDescent="0.15">
      <c r="A122" s="20">
        <v>5</v>
      </c>
      <c r="B122" s="21" t="str">
        <f>VLOOKUP(A122,[1]テーブル!$A$2:$B$12,2)</f>
        <v>物品販売・飲食店</v>
      </c>
      <c r="C122" s="21">
        <v>4</v>
      </c>
      <c r="D122" s="22" t="str">
        <f>VLOOKUP(C122,[1]テーブル!$D$2:$E$13,2)</f>
        <v>民間施設</v>
      </c>
      <c r="E122" s="22" t="s">
        <v>228</v>
      </c>
      <c r="F122" s="23" t="s">
        <v>229</v>
      </c>
      <c r="H122" s="24">
        <v>1</v>
      </c>
      <c r="K122" s="24"/>
    </row>
    <row r="123" spans="1:11" x14ac:dyDescent="0.15">
      <c r="A123" s="20">
        <v>5</v>
      </c>
      <c r="B123" s="21" t="str">
        <f>VLOOKUP(A123,[1]テーブル!$A$2:$B$12,2)</f>
        <v>物品販売・飲食店</v>
      </c>
      <c r="C123" s="21">
        <v>4</v>
      </c>
      <c r="D123" s="22" t="str">
        <f>VLOOKUP(C123,[1]テーブル!$D$2:$E$13,2)</f>
        <v>民間施設</v>
      </c>
      <c r="E123" s="22" t="s">
        <v>230</v>
      </c>
      <c r="F123" s="23" t="s">
        <v>231</v>
      </c>
      <c r="H123" s="24">
        <v>1</v>
      </c>
      <c r="K123" s="24"/>
    </row>
    <row r="124" spans="1:11" x14ac:dyDescent="0.15">
      <c r="A124" s="20">
        <v>5</v>
      </c>
      <c r="B124" s="21" t="str">
        <f>VLOOKUP(A124,[1]テーブル!$A$2:$B$12,2)</f>
        <v>物品販売・飲食店</v>
      </c>
      <c r="C124" s="21">
        <v>4</v>
      </c>
      <c r="D124" s="22" t="str">
        <f>VLOOKUP(C124,[1]テーブル!$D$2:$E$13,2)</f>
        <v>民間施設</v>
      </c>
      <c r="E124" s="22" t="s">
        <v>232</v>
      </c>
      <c r="F124" s="23" t="s">
        <v>233</v>
      </c>
      <c r="H124" s="24">
        <v>1</v>
      </c>
      <c r="K124" s="24"/>
    </row>
    <row r="125" spans="1:11" x14ac:dyDescent="0.15">
      <c r="A125" s="20">
        <v>5</v>
      </c>
      <c r="B125" s="21" t="str">
        <f>VLOOKUP(A125,[1]テーブル!$A$2:$B$12,2)</f>
        <v>物品販売・飲食店</v>
      </c>
      <c r="C125" s="21">
        <v>4</v>
      </c>
      <c r="D125" s="22" t="str">
        <f>VLOOKUP(C125,[1]テーブル!$D$2:$E$13,2)</f>
        <v>民間施設</v>
      </c>
      <c r="E125" s="22" t="s">
        <v>234</v>
      </c>
      <c r="F125" s="23" t="s">
        <v>235</v>
      </c>
      <c r="H125" s="24">
        <v>1</v>
      </c>
      <c r="K125" s="24"/>
    </row>
    <row r="126" spans="1:11" x14ac:dyDescent="0.15">
      <c r="A126" s="20">
        <v>5</v>
      </c>
      <c r="B126" s="21" t="str">
        <f>VLOOKUP(A126,[1]テーブル!$A$2:$B$12,2)</f>
        <v>物品販売・飲食店</v>
      </c>
      <c r="C126" s="21">
        <v>4</v>
      </c>
      <c r="D126" s="22" t="str">
        <f>VLOOKUP(C126,[1]テーブル!$D$2:$E$13,2)</f>
        <v>民間施設</v>
      </c>
      <c r="E126" s="22" t="s">
        <v>236</v>
      </c>
      <c r="F126" s="23" t="s">
        <v>237</v>
      </c>
      <c r="H126" s="24">
        <v>1</v>
      </c>
      <c r="K126" s="24"/>
    </row>
    <row r="127" spans="1:11" x14ac:dyDescent="0.2">
      <c r="A127" s="20">
        <v>5</v>
      </c>
      <c r="B127" s="21" t="str">
        <f>VLOOKUP(A127,[1]テーブル!$A$2:$B$12,2)</f>
        <v>物品販売・飲食店</v>
      </c>
      <c r="C127" s="21">
        <v>4</v>
      </c>
      <c r="D127" s="22" t="str">
        <f>VLOOKUP(C127,[1]テーブル!$D$2:$E$13,2)</f>
        <v>民間施設</v>
      </c>
      <c r="E127" s="39" t="s">
        <v>238</v>
      </c>
      <c r="F127" s="40" t="s">
        <v>239</v>
      </c>
      <c r="H127" s="24">
        <v>1</v>
      </c>
      <c r="K127" s="24"/>
    </row>
    <row r="128" spans="1:11" x14ac:dyDescent="0.2">
      <c r="A128" s="20">
        <v>5</v>
      </c>
      <c r="B128" s="21" t="str">
        <f>VLOOKUP(A128,[1]テーブル!$A$2:$B$12,2)</f>
        <v>物品販売・飲食店</v>
      </c>
      <c r="C128" s="21">
        <v>4</v>
      </c>
      <c r="D128" s="22" t="str">
        <f>VLOOKUP(C128,[1]テーブル!$D$2:$E$13,2)</f>
        <v>民間施設</v>
      </c>
      <c r="E128" s="39" t="s">
        <v>240</v>
      </c>
      <c r="F128" s="40" t="s">
        <v>241</v>
      </c>
      <c r="H128" s="24">
        <v>1</v>
      </c>
      <c r="K128" s="24"/>
    </row>
    <row r="129" spans="1:11" x14ac:dyDescent="0.2">
      <c r="A129" s="20">
        <v>5</v>
      </c>
      <c r="B129" s="21" t="str">
        <f>VLOOKUP(A129,[1]テーブル!$A$2:$B$12,2)</f>
        <v>物品販売・飲食店</v>
      </c>
      <c r="C129" s="21">
        <v>4</v>
      </c>
      <c r="D129" s="22" t="str">
        <f>VLOOKUP(C129,[1]テーブル!$D$2:$E$13,2)</f>
        <v>民間施設</v>
      </c>
      <c r="E129" s="39" t="s">
        <v>242</v>
      </c>
      <c r="F129" s="40" t="s">
        <v>243</v>
      </c>
      <c r="H129" s="24">
        <v>1</v>
      </c>
      <c r="K129" s="24"/>
    </row>
    <row r="130" spans="1:11" x14ac:dyDescent="0.2">
      <c r="A130" s="20">
        <v>5</v>
      </c>
      <c r="B130" s="21" t="str">
        <f>VLOOKUP(A130,[1]テーブル!$A$2:$B$12,2)</f>
        <v>物品販売・飲食店</v>
      </c>
      <c r="C130" s="21">
        <v>4</v>
      </c>
      <c r="D130" s="22" t="str">
        <f>VLOOKUP(C130,[1]テーブル!$D$2:$E$13,2)</f>
        <v>民間施設</v>
      </c>
      <c r="E130" s="39" t="s">
        <v>244</v>
      </c>
      <c r="F130" s="40" t="s">
        <v>245</v>
      </c>
      <c r="H130" s="24">
        <v>1</v>
      </c>
      <c r="K130" s="24"/>
    </row>
    <row r="131" spans="1:11" x14ac:dyDescent="0.2">
      <c r="A131" s="20">
        <v>5</v>
      </c>
      <c r="B131" s="21" t="str">
        <f>VLOOKUP(A131,[1]テーブル!$A$2:$B$12,2)</f>
        <v>物品販売・飲食店</v>
      </c>
      <c r="C131" s="21">
        <v>4</v>
      </c>
      <c r="D131" s="22" t="str">
        <f>VLOOKUP(C131,[1]テーブル!$D$2:$E$13,2)</f>
        <v>民間施設</v>
      </c>
      <c r="E131" s="39" t="s">
        <v>246</v>
      </c>
      <c r="F131" s="40" t="s">
        <v>247</v>
      </c>
      <c r="H131" s="24">
        <v>1</v>
      </c>
      <c r="K131" s="24"/>
    </row>
    <row r="132" spans="1:11" x14ac:dyDescent="0.2">
      <c r="A132" s="20">
        <v>5</v>
      </c>
      <c r="B132" s="21" t="str">
        <f>VLOOKUP(A132,[1]テーブル!$A$2:$B$12,2)</f>
        <v>物品販売・飲食店</v>
      </c>
      <c r="C132" s="21">
        <v>4</v>
      </c>
      <c r="D132" s="22" t="str">
        <f>VLOOKUP(C132,[1]テーブル!$D$2:$E$13,2)</f>
        <v>民間施設</v>
      </c>
      <c r="E132" s="39" t="s">
        <v>248</v>
      </c>
      <c r="F132" s="40" t="s">
        <v>249</v>
      </c>
      <c r="H132" s="24">
        <v>1</v>
      </c>
      <c r="K132" s="24"/>
    </row>
    <row r="133" spans="1:11" x14ac:dyDescent="0.2">
      <c r="A133" s="20">
        <v>5</v>
      </c>
      <c r="B133" s="21" t="str">
        <f>VLOOKUP(A133,[1]テーブル!$A$2:$B$12,2)</f>
        <v>物品販売・飲食店</v>
      </c>
      <c r="C133" s="21">
        <v>4</v>
      </c>
      <c r="D133" s="22" t="str">
        <f>VLOOKUP(C133,[1]テーブル!$D$2:$E$13,2)</f>
        <v>民間施設</v>
      </c>
      <c r="E133" s="39" t="s">
        <v>250</v>
      </c>
      <c r="F133" s="40" t="s">
        <v>251</v>
      </c>
      <c r="H133" s="24">
        <v>1</v>
      </c>
      <c r="K133" s="24"/>
    </row>
    <row r="134" spans="1:11" x14ac:dyDescent="0.2">
      <c r="A134" s="20">
        <v>5</v>
      </c>
      <c r="B134" s="21" t="str">
        <f>VLOOKUP(A134,[1]テーブル!$A$2:$B$12,2)</f>
        <v>物品販売・飲食店</v>
      </c>
      <c r="C134" s="21">
        <v>4</v>
      </c>
      <c r="D134" s="22" t="str">
        <f>VLOOKUP(C134,[1]テーブル!$D$2:$E$13,2)</f>
        <v>民間施設</v>
      </c>
      <c r="E134" s="39" t="s">
        <v>252</v>
      </c>
      <c r="F134" s="40" t="s">
        <v>253</v>
      </c>
      <c r="H134" s="24">
        <v>1</v>
      </c>
      <c r="K134" s="24"/>
    </row>
    <row r="135" spans="1:11" x14ac:dyDescent="0.2">
      <c r="A135" s="20">
        <v>5</v>
      </c>
      <c r="B135" s="21" t="str">
        <f>VLOOKUP(A135,[1]テーブル!$A$2:$B$12,2)</f>
        <v>物品販売・飲食店</v>
      </c>
      <c r="C135" s="21">
        <v>4</v>
      </c>
      <c r="D135" s="22" t="str">
        <f>VLOOKUP(C135,[1]テーブル!$D$2:$E$13,2)</f>
        <v>民間施設</v>
      </c>
      <c r="E135" s="39" t="s">
        <v>254</v>
      </c>
      <c r="F135" s="40" t="s">
        <v>255</v>
      </c>
      <c r="H135" s="24">
        <v>1</v>
      </c>
      <c r="K135" s="24"/>
    </row>
    <row r="136" spans="1:11" x14ac:dyDescent="0.2">
      <c r="A136" s="20">
        <v>5</v>
      </c>
      <c r="B136" s="21" t="str">
        <f>VLOOKUP(A136,[1]テーブル!$A$2:$B$12,2)</f>
        <v>物品販売・飲食店</v>
      </c>
      <c r="C136" s="21">
        <v>4</v>
      </c>
      <c r="D136" s="22" t="str">
        <f>VLOOKUP(C136,[1]テーブル!$D$2:$E$13,2)</f>
        <v>民間施設</v>
      </c>
      <c r="E136" s="39" t="s">
        <v>256</v>
      </c>
      <c r="F136" s="40" t="s">
        <v>257</v>
      </c>
      <c r="H136" s="24">
        <v>1</v>
      </c>
      <c r="K136" s="24"/>
    </row>
    <row r="137" spans="1:11" x14ac:dyDescent="0.2">
      <c r="A137" s="20">
        <v>5</v>
      </c>
      <c r="B137" s="21" t="str">
        <f>VLOOKUP(A137,[1]テーブル!$A$2:$B$12,2)</f>
        <v>物品販売・飲食店</v>
      </c>
      <c r="C137" s="21">
        <v>4</v>
      </c>
      <c r="D137" s="22" t="str">
        <f>VLOOKUP(C137,[1]テーブル!$D$2:$E$13,2)</f>
        <v>民間施設</v>
      </c>
      <c r="E137" s="39" t="s">
        <v>258</v>
      </c>
      <c r="F137" s="40" t="s">
        <v>259</v>
      </c>
      <c r="H137" s="24">
        <v>1</v>
      </c>
      <c r="K137" s="24"/>
    </row>
    <row r="138" spans="1:11" x14ac:dyDescent="0.2">
      <c r="A138" s="20">
        <v>5</v>
      </c>
      <c r="B138" s="21" t="str">
        <f>VLOOKUP(A138,[1]テーブル!$A$2:$B$12,2)</f>
        <v>物品販売・飲食店</v>
      </c>
      <c r="C138" s="21">
        <v>4</v>
      </c>
      <c r="D138" s="22" t="str">
        <f>VLOOKUP(C138,[1]テーブル!$D$2:$E$13,2)</f>
        <v>民間施設</v>
      </c>
      <c r="E138" s="39" t="s">
        <v>260</v>
      </c>
      <c r="F138" s="40" t="s">
        <v>261</v>
      </c>
      <c r="H138" s="24">
        <v>1</v>
      </c>
      <c r="K138" s="24"/>
    </row>
    <row r="139" spans="1:11" x14ac:dyDescent="0.2">
      <c r="A139" s="20">
        <v>5</v>
      </c>
      <c r="B139" s="21" t="str">
        <f>VLOOKUP(A139,[1]テーブル!$A$2:$B$12,2)</f>
        <v>物品販売・飲食店</v>
      </c>
      <c r="C139" s="21">
        <v>4</v>
      </c>
      <c r="D139" s="22" t="str">
        <f>VLOOKUP(C139,[1]テーブル!$D$2:$E$13,2)</f>
        <v>民間施設</v>
      </c>
      <c r="E139" s="39" t="s">
        <v>262</v>
      </c>
      <c r="F139" s="40" t="s">
        <v>263</v>
      </c>
      <c r="H139" s="24">
        <v>1</v>
      </c>
      <c r="K139" s="24"/>
    </row>
    <row r="140" spans="1:11" x14ac:dyDescent="0.2">
      <c r="A140" s="20">
        <v>5</v>
      </c>
      <c r="B140" s="21" t="str">
        <f>VLOOKUP(A140,[1]テーブル!$A$2:$B$12,2)</f>
        <v>物品販売・飲食店</v>
      </c>
      <c r="C140" s="21">
        <v>4</v>
      </c>
      <c r="D140" s="22" t="str">
        <f>VLOOKUP(C140,[1]テーブル!$D$2:$E$13,2)</f>
        <v>民間施設</v>
      </c>
      <c r="E140" s="39" t="s">
        <v>264</v>
      </c>
      <c r="F140" s="40" t="s">
        <v>265</v>
      </c>
      <c r="H140" s="24">
        <v>1</v>
      </c>
      <c r="K140" s="24"/>
    </row>
    <row r="141" spans="1:11" x14ac:dyDescent="0.2">
      <c r="A141" s="20">
        <v>5</v>
      </c>
      <c r="B141" s="21" t="str">
        <f>VLOOKUP(A141,[1]テーブル!$A$2:$B$12,2)</f>
        <v>物品販売・飲食店</v>
      </c>
      <c r="C141" s="21">
        <v>4</v>
      </c>
      <c r="D141" s="22" t="str">
        <f>VLOOKUP(C141,[1]テーブル!$D$2:$E$13,2)</f>
        <v>民間施設</v>
      </c>
      <c r="E141" s="39" t="s">
        <v>266</v>
      </c>
      <c r="F141" s="40" t="s">
        <v>267</v>
      </c>
      <c r="H141" s="24">
        <v>1</v>
      </c>
      <c r="K141" s="24"/>
    </row>
    <row r="142" spans="1:11" x14ac:dyDescent="0.2">
      <c r="A142" s="20">
        <v>5</v>
      </c>
      <c r="B142" s="21" t="str">
        <f>VLOOKUP(A142,[1]テーブル!$A$2:$B$12,2)</f>
        <v>物品販売・飲食店</v>
      </c>
      <c r="C142" s="21">
        <v>4</v>
      </c>
      <c r="D142" s="22" t="str">
        <f>VLOOKUP(C142,[1]テーブル!$D$2:$E$13,2)</f>
        <v>民間施設</v>
      </c>
      <c r="E142" s="39" t="s">
        <v>268</v>
      </c>
      <c r="F142" s="40" t="s">
        <v>269</v>
      </c>
      <c r="H142" s="24">
        <v>1</v>
      </c>
      <c r="K142" s="24"/>
    </row>
    <row r="143" spans="1:11" x14ac:dyDescent="0.2">
      <c r="A143" s="20">
        <v>5</v>
      </c>
      <c r="B143" s="21" t="str">
        <f>VLOOKUP(A143,[1]テーブル!$A$2:$B$12,2)</f>
        <v>物品販売・飲食店</v>
      </c>
      <c r="C143" s="21">
        <v>4</v>
      </c>
      <c r="D143" s="22" t="str">
        <f>VLOOKUP(C143,[1]テーブル!$D$2:$E$13,2)</f>
        <v>民間施設</v>
      </c>
      <c r="E143" s="39" t="s">
        <v>270</v>
      </c>
      <c r="F143" s="40" t="s">
        <v>271</v>
      </c>
      <c r="H143" s="24">
        <v>1</v>
      </c>
      <c r="K143" s="24"/>
    </row>
    <row r="144" spans="1:11" x14ac:dyDescent="0.2">
      <c r="A144" s="20">
        <v>5</v>
      </c>
      <c r="B144" s="21" t="str">
        <f>VLOOKUP(A144,[1]テーブル!$A$2:$B$12,2)</f>
        <v>物品販売・飲食店</v>
      </c>
      <c r="C144" s="21">
        <v>4</v>
      </c>
      <c r="D144" s="22" t="str">
        <f>VLOOKUP(C144,[1]テーブル!$D$2:$E$13,2)</f>
        <v>民間施設</v>
      </c>
      <c r="E144" s="39" t="s">
        <v>272</v>
      </c>
      <c r="F144" s="40" t="s">
        <v>273</v>
      </c>
      <c r="H144" s="24">
        <v>1</v>
      </c>
      <c r="K144" s="24"/>
    </row>
    <row r="145" spans="1:11" x14ac:dyDescent="0.2">
      <c r="A145" s="20">
        <v>5</v>
      </c>
      <c r="B145" s="21" t="str">
        <f>VLOOKUP(A145,[1]テーブル!$A$2:$B$12,2)</f>
        <v>物品販売・飲食店</v>
      </c>
      <c r="C145" s="21">
        <v>4</v>
      </c>
      <c r="D145" s="22" t="str">
        <f>VLOOKUP(C145,[1]テーブル!$D$2:$E$13,2)</f>
        <v>民間施設</v>
      </c>
      <c r="E145" s="39" t="s">
        <v>274</v>
      </c>
      <c r="F145" s="40" t="s">
        <v>275</v>
      </c>
      <c r="H145" s="24">
        <v>1</v>
      </c>
      <c r="K145" s="24"/>
    </row>
    <row r="146" spans="1:11" x14ac:dyDescent="0.2">
      <c r="A146" s="20">
        <v>5</v>
      </c>
      <c r="B146" s="21" t="str">
        <f>VLOOKUP(A146,[1]テーブル!$A$2:$B$12,2)</f>
        <v>物品販売・飲食店</v>
      </c>
      <c r="C146" s="21">
        <v>4</v>
      </c>
      <c r="D146" s="22" t="str">
        <f>VLOOKUP(C146,[1]テーブル!$D$2:$E$13,2)</f>
        <v>民間施設</v>
      </c>
      <c r="E146" s="39" t="s">
        <v>276</v>
      </c>
      <c r="F146" s="40" t="s">
        <v>277</v>
      </c>
      <c r="H146" s="24">
        <v>1</v>
      </c>
      <c r="K146" s="24"/>
    </row>
    <row r="147" spans="1:11" x14ac:dyDescent="0.2">
      <c r="A147" s="20">
        <v>5</v>
      </c>
      <c r="B147" s="21" t="str">
        <f>VLOOKUP(A147,[1]テーブル!$A$2:$B$12,2)</f>
        <v>物品販売・飲食店</v>
      </c>
      <c r="C147" s="21">
        <v>4</v>
      </c>
      <c r="D147" s="22" t="str">
        <f>VLOOKUP(C147,[1]テーブル!$D$2:$E$13,2)</f>
        <v>民間施設</v>
      </c>
      <c r="E147" s="39" t="s">
        <v>278</v>
      </c>
      <c r="F147" s="40" t="s">
        <v>279</v>
      </c>
      <c r="H147" s="24">
        <v>1</v>
      </c>
      <c r="K147" s="24"/>
    </row>
    <row r="148" spans="1:11" x14ac:dyDescent="0.2">
      <c r="A148" s="20">
        <v>5</v>
      </c>
      <c r="B148" s="21" t="str">
        <f>VLOOKUP(A148,[1]テーブル!$A$2:$B$12,2)</f>
        <v>物品販売・飲食店</v>
      </c>
      <c r="C148" s="21">
        <v>4</v>
      </c>
      <c r="D148" s="22" t="str">
        <f>VLOOKUP(C148,[1]テーブル!$D$2:$E$13,2)</f>
        <v>民間施設</v>
      </c>
      <c r="E148" s="39" t="s">
        <v>280</v>
      </c>
      <c r="F148" s="40" t="s">
        <v>281</v>
      </c>
      <c r="H148" s="24">
        <v>1</v>
      </c>
      <c r="K148" s="24"/>
    </row>
    <row r="149" spans="1:11" x14ac:dyDescent="0.2">
      <c r="A149" s="20">
        <v>5</v>
      </c>
      <c r="B149" s="21" t="str">
        <f>VLOOKUP(A149,[1]テーブル!$A$2:$B$12,2)</f>
        <v>物品販売・飲食店</v>
      </c>
      <c r="C149" s="21">
        <v>4</v>
      </c>
      <c r="D149" s="22" t="str">
        <f>VLOOKUP(C149,[1]テーブル!$D$2:$E$13,2)</f>
        <v>民間施設</v>
      </c>
      <c r="E149" s="39" t="s">
        <v>282</v>
      </c>
      <c r="F149" s="40" t="s">
        <v>283</v>
      </c>
      <c r="H149" s="24">
        <v>1</v>
      </c>
      <c r="K149" s="24"/>
    </row>
    <row r="150" spans="1:11" s="24" customFormat="1" x14ac:dyDescent="0.15">
      <c r="A150" s="20">
        <v>5</v>
      </c>
      <c r="B150" s="21" t="str">
        <f>VLOOKUP(A150,[1]テーブル!$A$2:$B$12,2)</f>
        <v>物品販売・飲食店</v>
      </c>
      <c r="C150" s="21">
        <v>4</v>
      </c>
      <c r="D150" s="22" t="str">
        <f>VLOOKUP(C150,[1]テーブル!$D$2:$E$13,2)</f>
        <v>民間施設</v>
      </c>
      <c r="E150" s="22" t="s">
        <v>284</v>
      </c>
      <c r="F150" s="23" t="s">
        <v>285</v>
      </c>
      <c r="H150" s="24">
        <v>1</v>
      </c>
    </row>
    <row r="151" spans="1:11" s="24" customFormat="1" x14ac:dyDescent="0.15">
      <c r="A151" s="20">
        <v>5</v>
      </c>
      <c r="B151" s="21" t="str">
        <f>VLOOKUP(A151,[1]テーブル!$A$2:$B$12,2)</f>
        <v>物品販売・飲食店</v>
      </c>
      <c r="C151" s="21">
        <v>4</v>
      </c>
      <c r="D151" s="22" t="str">
        <f>VLOOKUP(C151,[1]テーブル!$D$2:$E$13,2)</f>
        <v>民間施設</v>
      </c>
      <c r="E151" s="22" t="s">
        <v>286</v>
      </c>
      <c r="F151" s="23" t="s">
        <v>287</v>
      </c>
      <c r="H151" s="24">
        <v>1</v>
      </c>
    </row>
    <row r="152" spans="1:11" s="24" customFormat="1" x14ac:dyDescent="0.15">
      <c r="A152" s="20">
        <v>5</v>
      </c>
      <c r="B152" s="21" t="str">
        <f>VLOOKUP(A152,[1]テーブル!$A$2:$B$12,2)</f>
        <v>物品販売・飲食店</v>
      </c>
      <c r="C152" s="21">
        <v>4</v>
      </c>
      <c r="D152" s="22" t="str">
        <f>VLOOKUP(C152,[1]テーブル!$D$2:$E$13,2)</f>
        <v>民間施設</v>
      </c>
      <c r="E152" s="22" t="s">
        <v>288</v>
      </c>
      <c r="F152" s="23" t="s">
        <v>289</v>
      </c>
      <c r="H152" s="24">
        <v>1</v>
      </c>
    </row>
    <row r="153" spans="1:11" s="24" customFormat="1" x14ac:dyDescent="0.15">
      <c r="A153" s="20">
        <v>5</v>
      </c>
      <c r="B153" s="21" t="str">
        <f>VLOOKUP(A153,[1]テーブル!$A$2:$B$12,2)</f>
        <v>物品販売・飲食店</v>
      </c>
      <c r="C153" s="21">
        <v>4</v>
      </c>
      <c r="D153" s="22" t="str">
        <f>VLOOKUP(C153,[1]テーブル!$D$2:$E$13,2)</f>
        <v>民間施設</v>
      </c>
      <c r="E153" s="22" t="s">
        <v>290</v>
      </c>
      <c r="F153" s="23" t="s">
        <v>291</v>
      </c>
      <c r="H153" s="24">
        <v>1</v>
      </c>
    </row>
    <row r="154" spans="1:11" s="24" customFormat="1" x14ac:dyDescent="0.15">
      <c r="A154" s="20">
        <v>5</v>
      </c>
      <c r="B154" s="21" t="str">
        <f>VLOOKUP(A154,[1]テーブル!$A$2:$B$12,2)</f>
        <v>物品販売・飲食店</v>
      </c>
      <c r="C154" s="21">
        <v>4</v>
      </c>
      <c r="D154" s="22" t="str">
        <f>VLOOKUP(C154,[1]テーブル!$D$2:$E$13,2)</f>
        <v>民間施設</v>
      </c>
      <c r="E154" s="22" t="s">
        <v>292</v>
      </c>
      <c r="F154" s="23" t="s">
        <v>293</v>
      </c>
      <c r="H154" s="24">
        <v>1</v>
      </c>
    </row>
    <row r="155" spans="1:11" s="24" customFormat="1" x14ac:dyDescent="0.15">
      <c r="A155" s="20">
        <v>5</v>
      </c>
      <c r="B155" s="21" t="str">
        <f>VLOOKUP(A155,[1]テーブル!$A$2:$B$12,2)</f>
        <v>物品販売・飲食店</v>
      </c>
      <c r="C155" s="21">
        <v>4</v>
      </c>
      <c r="D155" s="22" t="str">
        <f>VLOOKUP(C155,[1]テーブル!$D$2:$E$13,2)</f>
        <v>民間施設</v>
      </c>
      <c r="E155" s="22" t="s">
        <v>294</v>
      </c>
      <c r="F155" s="23" t="s">
        <v>295</v>
      </c>
      <c r="H155" s="24">
        <v>1</v>
      </c>
    </row>
    <row r="156" spans="1:11" s="24" customFormat="1" x14ac:dyDescent="0.15">
      <c r="A156" s="20">
        <v>5</v>
      </c>
      <c r="B156" s="21" t="str">
        <f>VLOOKUP(A156,[1]テーブル!$A$2:$B$12,2)</f>
        <v>物品販売・飲食店</v>
      </c>
      <c r="C156" s="21">
        <v>4</v>
      </c>
      <c r="D156" s="22" t="str">
        <f>VLOOKUP(C156,[1]テーブル!$D$2:$E$13,2)</f>
        <v>民間施設</v>
      </c>
      <c r="E156" s="22" t="s">
        <v>296</v>
      </c>
      <c r="F156" s="23" t="s">
        <v>297</v>
      </c>
      <c r="H156" s="24">
        <v>1</v>
      </c>
    </row>
    <row r="157" spans="1:11" s="24" customFormat="1" x14ac:dyDescent="0.15">
      <c r="A157" s="20">
        <v>5</v>
      </c>
      <c r="B157" s="21" t="str">
        <f>VLOOKUP(A157,[1]テーブル!$A$2:$B$12,2)</f>
        <v>物品販売・飲食店</v>
      </c>
      <c r="C157" s="21">
        <v>4</v>
      </c>
      <c r="D157" s="22" t="str">
        <f>VLOOKUP(C157,[1]テーブル!$D$2:$E$13,2)</f>
        <v>民間施設</v>
      </c>
      <c r="E157" s="22" t="s">
        <v>298</v>
      </c>
      <c r="F157" s="23" t="s">
        <v>299</v>
      </c>
      <c r="H157" s="24">
        <v>1</v>
      </c>
    </row>
    <row r="158" spans="1:11" s="24" customFormat="1" x14ac:dyDescent="0.15">
      <c r="A158" s="20">
        <v>5</v>
      </c>
      <c r="B158" s="21" t="str">
        <f>VLOOKUP(A158,[1]テーブル!$A$2:$B$12,2)</f>
        <v>物品販売・飲食店</v>
      </c>
      <c r="C158" s="21">
        <v>4</v>
      </c>
      <c r="D158" s="22" t="str">
        <f>VLOOKUP(C158,[1]テーブル!$D$2:$E$13,2)</f>
        <v>民間施設</v>
      </c>
      <c r="E158" s="22" t="s">
        <v>300</v>
      </c>
      <c r="F158" s="23" t="s">
        <v>301</v>
      </c>
      <c r="H158" s="24">
        <v>1</v>
      </c>
    </row>
    <row r="159" spans="1:11" s="24" customFormat="1" x14ac:dyDescent="0.15">
      <c r="A159" s="20">
        <v>5</v>
      </c>
      <c r="B159" s="21" t="str">
        <f>VLOOKUP(A159,[1]テーブル!$A$2:$B$12,2)</f>
        <v>物品販売・飲食店</v>
      </c>
      <c r="C159" s="21">
        <v>4</v>
      </c>
      <c r="D159" s="22" t="str">
        <f>VLOOKUP(C159,[1]テーブル!$D$2:$E$13,2)</f>
        <v>民間施設</v>
      </c>
      <c r="E159" s="22" t="s">
        <v>302</v>
      </c>
      <c r="F159" s="23" t="s">
        <v>303</v>
      </c>
      <c r="H159" s="24">
        <v>1</v>
      </c>
    </row>
    <row r="160" spans="1:11" s="24" customFormat="1" x14ac:dyDescent="0.15">
      <c r="A160" s="20">
        <v>5</v>
      </c>
      <c r="B160" s="21" t="str">
        <f>VLOOKUP(A160,[1]テーブル!$A$2:$B$12,2)</f>
        <v>物品販売・飲食店</v>
      </c>
      <c r="C160" s="21">
        <v>4</v>
      </c>
      <c r="D160" s="22" t="str">
        <f>VLOOKUP(C160,[1]テーブル!$D$2:$E$13,2)</f>
        <v>民間施設</v>
      </c>
      <c r="E160" s="22" t="s">
        <v>304</v>
      </c>
      <c r="F160" s="23" t="s">
        <v>305</v>
      </c>
      <c r="H160" s="24">
        <v>1</v>
      </c>
    </row>
    <row r="161" spans="1:11" s="24" customFormat="1" x14ac:dyDescent="0.15">
      <c r="A161" s="20">
        <v>5</v>
      </c>
      <c r="B161" s="21" t="str">
        <f>VLOOKUP(A161,[1]テーブル!$A$2:$B$12,2)</f>
        <v>物品販売・飲食店</v>
      </c>
      <c r="C161" s="21">
        <v>4</v>
      </c>
      <c r="D161" s="22" t="str">
        <f>VLOOKUP(C161,[1]テーブル!$D$2:$E$13,2)</f>
        <v>民間施設</v>
      </c>
      <c r="E161" s="22" t="s">
        <v>306</v>
      </c>
      <c r="F161" s="23" t="s">
        <v>307</v>
      </c>
      <c r="H161" s="24">
        <v>1</v>
      </c>
    </row>
    <row r="162" spans="1:11" s="24" customFormat="1" x14ac:dyDescent="0.15">
      <c r="A162" s="20">
        <v>5</v>
      </c>
      <c r="B162" s="21" t="str">
        <f>VLOOKUP(A162,[1]テーブル!$A$2:$B$12,2)</f>
        <v>物品販売・飲食店</v>
      </c>
      <c r="C162" s="21">
        <v>4</v>
      </c>
      <c r="D162" s="22" t="str">
        <f>VLOOKUP(C162,[1]テーブル!$D$2:$E$13,2)</f>
        <v>民間施設</v>
      </c>
      <c r="E162" s="22" t="s">
        <v>308</v>
      </c>
      <c r="F162" s="23" t="s">
        <v>309</v>
      </c>
      <c r="H162" s="24">
        <v>1</v>
      </c>
    </row>
    <row r="163" spans="1:11" s="24" customFormat="1" x14ac:dyDescent="0.15">
      <c r="A163" s="20">
        <v>5</v>
      </c>
      <c r="B163" s="21" t="str">
        <f>VLOOKUP(A163,[1]テーブル!$A$2:$B$12,2)</f>
        <v>物品販売・飲食店</v>
      </c>
      <c r="C163" s="21">
        <v>4</v>
      </c>
      <c r="D163" s="22" t="str">
        <f>VLOOKUP(C163,[1]テーブル!$D$2:$E$13,2)</f>
        <v>民間施設</v>
      </c>
      <c r="E163" s="22" t="s">
        <v>310</v>
      </c>
      <c r="F163" s="23" t="s">
        <v>311</v>
      </c>
      <c r="H163" s="24">
        <v>1</v>
      </c>
    </row>
    <row r="164" spans="1:11" s="24" customFormat="1" x14ac:dyDescent="0.15">
      <c r="A164" s="20">
        <v>5</v>
      </c>
      <c r="B164" s="21" t="str">
        <f>VLOOKUP(A164,[1]テーブル!$A$2:$B$12,2)</f>
        <v>物品販売・飲食店</v>
      </c>
      <c r="C164" s="21">
        <v>4</v>
      </c>
      <c r="D164" s="22" t="str">
        <f>VLOOKUP(C164,[1]テーブル!$D$2:$E$13,2)</f>
        <v>民間施設</v>
      </c>
      <c r="E164" s="22" t="s">
        <v>312</v>
      </c>
      <c r="F164" s="23" t="s">
        <v>313</v>
      </c>
      <c r="H164" s="24">
        <v>1</v>
      </c>
    </row>
    <row r="165" spans="1:11" s="24" customFormat="1" x14ac:dyDescent="0.15">
      <c r="A165" s="20">
        <v>6</v>
      </c>
      <c r="B165" s="21" t="str">
        <f>VLOOKUP(A165,[1]テーブル!$A$2:$B$12,2)</f>
        <v>観光施設・宿泊施設</v>
      </c>
      <c r="C165" s="21">
        <v>1</v>
      </c>
      <c r="D165" s="22" t="str">
        <f>VLOOKUP(C165,[1]テーブル!$D$2:$E$13,2)</f>
        <v xml:space="preserve">県有施設
</v>
      </c>
      <c r="E165" s="22" t="s">
        <v>314</v>
      </c>
      <c r="F165" s="23" t="s">
        <v>315</v>
      </c>
      <c r="H165" s="24">
        <v>1</v>
      </c>
    </row>
    <row r="166" spans="1:11" x14ac:dyDescent="0.15">
      <c r="A166" s="20">
        <v>6</v>
      </c>
      <c r="B166" s="21" t="str">
        <f>VLOOKUP(A166,[1]テーブル!$A$2:$B$12,2)</f>
        <v>観光施設・宿泊施設</v>
      </c>
      <c r="C166" s="21">
        <v>2</v>
      </c>
      <c r="D166" s="22" t="str">
        <f>VLOOKUP(C166,[1]テーブル!$D$2:$E$13,2)</f>
        <v xml:space="preserve">市町村
施設
</v>
      </c>
      <c r="E166" s="22" t="s">
        <v>316</v>
      </c>
      <c r="F166" s="23" t="s">
        <v>317</v>
      </c>
      <c r="H166" s="24">
        <v>1</v>
      </c>
      <c r="K166" s="24"/>
    </row>
    <row r="167" spans="1:11" s="24" customFormat="1" x14ac:dyDescent="0.15">
      <c r="A167" s="20">
        <v>6</v>
      </c>
      <c r="B167" s="21" t="str">
        <f>VLOOKUP(A167,[1]テーブル!$A$2:$B$12,2)</f>
        <v>観光施設・宿泊施設</v>
      </c>
      <c r="C167" s="21">
        <v>2</v>
      </c>
      <c r="D167" s="22" t="str">
        <f>VLOOKUP(C167,[1]テーブル!$D$2:$E$13,2)</f>
        <v xml:space="preserve">市町村
施設
</v>
      </c>
      <c r="E167" s="22" t="s">
        <v>318</v>
      </c>
      <c r="F167" s="23" t="s">
        <v>319</v>
      </c>
      <c r="H167" s="24">
        <v>1</v>
      </c>
    </row>
    <row r="168" spans="1:11" x14ac:dyDescent="0.15">
      <c r="A168" s="20">
        <v>6</v>
      </c>
      <c r="B168" s="21" t="str">
        <f>VLOOKUP(A168,[1]テーブル!$A$2:$B$12,2)</f>
        <v>観光施設・宿泊施設</v>
      </c>
      <c r="C168" s="21">
        <v>4</v>
      </c>
      <c r="D168" s="22" t="str">
        <f>VLOOKUP(C168,[1]テーブル!$D$2:$E$13,2)</f>
        <v>民間施設</v>
      </c>
      <c r="E168" s="22" t="s">
        <v>320</v>
      </c>
      <c r="F168" s="23" t="s">
        <v>321</v>
      </c>
      <c r="H168" s="24">
        <v>1</v>
      </c>
      <c r="K168" s="24"/>
    </row>
    <row r="169" spans="1:11" x14ac:dyDescent="0.15">
      <c r="A169" s="20">
        <v>6</v>
      </c>
      <c r="B169" s="21" t="s">
        <v>322</v>
      </c>
      <c r="C169" s="21">
        <v>4</v>
      </c>
      <c r="D169" s="22" t="s">
        <v>323</v>
      </c>
      <c r="E169" s="22" t="s">
        <v>324</v>
      </c>
      <c r="F169" s="23" t="s">
        <v>325</v>
      </c>
      <c r="H169" s="24">
        <v>1</v>
      </c>
      <c r="K169" s="24"/>
    </row>
    <row r="170" spans="1:11" x14ac:dyDescent="0.15">
      <c r="A170" s="20">
        <v>6</v>
      </c>
      <c r="B170" s="21" t="s">
        <v>322</v>
      </c>
      <c r="C170" s="21">
        <v>4</v>
      </c>
      <c r="D170" s="22" t="s">
        <v>323</v>
      </c>
      <c r="E170" s="22" t="s">
        <v>326</v>
      </c>
      <c r="F170" s="23" t="s">
        <v>327</v>
      </c>
      <c r="H170" s="24">
        <v>1</v>
      </c>
      <c r="K170" s="24"/>
    </row>
    <row r="171" spans="1:11" x14ac:dyDescent="0.15">
      <c r="A171" s="20">
        <v>7</v>
      </c>
      <c r="B171" s="21" t="str">
        <f>VLOOKUP(A171,[1]テーブル!$A$2:$B$12,2)</f>
        <v>スポーツ施設</v>
      </c>
      <c r="C171" s="21">
        <v>1</v>
      </c>
      <c r="D171" s="22" t="str">
        <f>VLOOKUP(C171,[1]テーブル!$D$2:$E$13,2)</f>
        <v xml:space="preserve">県有施設
</v>
      </c>
      <c r="E171" s="22" t="s">
        <v>328</v>
      </c>
      <c r="F171" s="23" t="s">
        <v>329</v>
      </c>
      <c r="H171" s="24">
        <v>1</v>
      </c>
      <c r="K171" s="24"/>
    </row>
    <row r="172" spans="1:11" x14ac:dyDescent="0.15">
      <c r="A172" s="20">
        <v>7</v>
      </c>
      <c r="B172" s="21" t="str">
        <f>VLOOKUP(A172,[1]テーブル!$A$2:$B$12,2)</f>
        <v>スポーツ施設</v>
      </c>
      <c r="C172" s="21">
        <v>1</v>
      </c>
      <c r="D172" s="22" t="str">
        <f>VLOOKUP(C172,[1]テーブル!$D$2:$E$13,2)</f>
        <v xml:space="preserve">県有施設
</v>
      </c>
      <c r="E172" s="22" t="s">
        <v>330</v>
      </c>
      <c r="F172" s="23" t="s">
        <v>331</v>
      </c>
      <c r="H172" s="24">
        <v>1</v>
      </c>
      <c r="K172" s="24"/>
    </row>
    <row r="173" spans="1:11" x14ac:dyDescent="0.15">
      <c r="A173" s="20">
        <v>7</v>
      </c>
      <c r="B173" s="21" t="str">
        <f>VLOOKUP(A173,[1]テーブル!$A$2:$B$12,2)</f>
        <v>スポーツ施設</v>
      </c>
      <c r="C173" s="21">
        <v>2</v>
      </c>
      <c r="D173" s="22" t="str">
        <f>VLOOKUP(C173,[1]テーブル!$D$2:$E$13,2)</f>
        <v xml:space="preserve">市町村
施設
</v>
      </c>
      <c r="E173" s="22" t="s">
        <v>332</v>
      </c>
      <c r="F173" s="23" t="s">
        <v>333</v>
      </c>
      <c r="H173" s="24">
        <v>1</v>
      </c>
      <c r="K173" s="24"/>
    </row>
    <row r="174" spans="1:11" x14ac:dyDescent="0.15">
      <c r="A174" s="20">
        <v>7</v>
      </c>
      <c r="B174" s="21" t="str">
        <f>VLOOKUP(A174,[1]テーブル!$A$2:$B$12,2)</f>
        <v>スポーツ施設</v>
      </c>
      <c r="C174" s="21">
        <v>2</v>
      </c>
      <c r="D174" s="22" t="str">
        <f>VLOOKUP(C174,[1]テーブル!$D$2:$E$13,2)</f>
        <v xml:space="preserve">市町村
施設
</v>
      </c>
      <c r="E174" s="22" t="s">
        <v>334</v>
      </c>
      <c r="F174" s="23" t="s">
        <v>335</v>
      </c>
      <c r="H174" s="24">
        <v>1</v>
      </c>
      <c r="K174" s="24"/>
    </row>
    <row r="175" spans="1:11" x14ac:dyDescent="0.15">
      <c r="A175" s="20">
        <v>7</v>
      </c>
      <c r="B175" s="21" t="str">
        <f>VLOOKUP(A175,[1]テーブル!$A$2:$B$12,2)</f>
        <v>スポーツ施設</v>
      </c>
      <c r="C175" s="21">
        <v>2</v>
      </c>
      <c r="D175" s="22" t="str">
        <f>VLOOKUP(C175,[1]テーブル!$D$2:$E$13,2)</f>
        <v xml:space="preserve">市町村
施設
</v>
      </c>
      <c r="E175" s="22" t="s">
        <v>336</v>
      </c>
      <c r="F175" s="23" t="s">
        <v>337</v>
      </c>
      <c r="H175" s="24">
        <v>1</v>
      </c>
      <c r="K175" s="24"/>
    </row>
    <row r="176" spans="1:11" x14ac:dyDescent="0.15">
      <c r="A176" s="20">
        <v>7</v>
      </c>
      <c r="B176" s="21" t="str">
        <f>VLOOKUP(A176,[1]テーブル!$A$2:$B$12,2)</f>
        <v>スポーツ施設</v>
      </c>
      <c r="C176" s="21">
        <v>4</v>
      </c>
      <c r="D176" s="22" t="str">
        <f>VLOOKUP(C176,[1]テーブル!$D$2:$E$13,2)</f>
        <v>民間施設</v>
      </c>
      <c r="E176" s="22" t="s">
        <v>338</v>
      </c>
      <c r="F176" s="23" t="s">
        <v>339</v>
      </c>
      <c r="H176" s="24">
        <v>1</v>
      </c>
      <c r="K176" s="24"/>
    </row>
    <row r="177" spans="1:11" x14ac:dyDescent="0.15">
      <c r="A177" s="20">
        <v>8</v>
      </c>
      <c r="B177" s="21" t="str">
        <f>VLOOKUP(A177,[1]テーブル!$A$2:$B$12,2)</f>
        <v>警察</v>
      </c>
      <c r="C177" s="21">
        <v>1</v>
      </c>
      <c r="D177" s="22" t="str">
        <f>VLOOKUP(C177,[1]テーブル!$D$2:$E$13,2)</f>
        <v xml:space="preserve">県有施設
</v>
      </c>
      <c r="E177" s="22" t="s">
        <v>340</v>
      </c>
      <c r="F177" s="23" t="s">
        <v>341</v>
      </c>
      <c r="H177" s="24">
        <v>1</v>
      </c>
      <c r="K177" s="24"/>
    </row>
    <row r="178" spans="1:11" x14ac:dyDescent="0.15">
      <c r="A178" s="20">
        <v>8</v>
      </c>
      <c r="B178" s="21" t="str">
        <f>VLOOKUP(A178,[1]テーブル!$A$2:$B$12,2)</f>
        <v>警察</v>
      </c>
      <c r="C178" s="21">
        <v>1</v>
      </c>
      <c r="D178" s="22" t="str">
        <f>VLOOKUP(C178,[1]テーブル!$D$2:$E$13,2)</f>
        <v xml:space="preserve">県有施設
</v>
      </c>
      <c r="E178" s="22" t="s">
        <v>342</v>
      </c>
      <c r="F178" s="23" t="s">
        <v>343</v>
      </c>
      <c r="H178" s="24">
        <v>1</v>
      </c>
      <c r="K178" s="24"/>
    </row>
    <row r="179" spans="1:11" x14ac:dyDescent="0.15">
      <c r="A179" s="20">
        <v>8</v>
      </c>
      <c r="B179" s="21" t="str">
        <f>VLOOKUP(A179,[1]テーブル!$A$2:$B$12,2)</f>
        <v>警察</v>
      </c>
      <c r="C179" s="21">
        <v>1</v>
      </c>
      <c r="D179" s="22" t="str">
        <f>VLOOKUP(C179,[1]テーブル!$D$2:$E$13,2)</f>
        <v xml:space="preserve">県有施設
</v>
      </c>
      <c r="E179" s="22" t="s">
        <v>344</v>
      </c>
      <c r="F179" s="23" t="s">
        <v>345</v>
      </c>
      <c r="H179" s="24">
        <v>1</v>
      </c>
      <c r="K179" s="24"/>
    </row>
    <row r="180" spans="1:11" x14ac:dyDescent="0.15">
      <c r="A180" s="20">
        <v>9</v>
      </c>
      <c r="B180" s="21" t="str">
        <f>VLOOKUP(A180,[1]テーブル!$A$2:$B$12,2)</f>
        <v>学校</v>
      </c>
      <c r="C180" s="21">
        <v>1</v>
      </c>
      <c r="D180" s="22" t="str">
        <f>VLOOKUP(C180,[1]テーブル!$D$2:$E$13,2)</f>
        <v xml:space="preserve">県有施設
</v>
      </c>
      <c r="E180" s="22" t="s">
        <v>346</v>
      </c>
      <c r="F180" s="23" t="s">
        <v>347</v>
      </c>
      <c r="H180" s="24">
        <v>1</v>
      </c>
      <c r="K180" s="24"/>
    </row>
    <row r="181" spans="1:11" x14ac:dyDescent="0.15">
      <c r="A181" s="20">
        <v>9</v>
      </c>
      <c r="B181" s="21" t="str">
        <f>VLOOKUP(A181,[1]テーブル!$A$2:$B$12,2)</f>
        <v>学校</v>
      </c>
      <c r="C181" s="21">
        <v>1</v>
      </c>
      <c r="D181" s="22" t="str">
        <f>VLOOKUP(C181,[1]テーブル!$D$2:$E$13,2)</f>
        <v xml:space="preserve">県有施設
</v>
      </c>
      <c r="E181" s="22" t="s">
        <v>348</v>
      </c>
      <c r="F181" s="23" t="s">
        <v>349</v>
      </c>
      <c r="H181" s="24">
        <v>1</v>
      </c>
      <c r="K181" s="24"/>
    </row>
    <row r="182" spans="1:11" x14ac:dyDescent="0.15">
      <c r="A182" s="20">
        <v>9</v>
      </c>
      <c r="B182" s="21" t="str">
        <f>VLOOKUP(A182,[1]テーブル!$A$2:$B$12,2)</f>
        <v>学校</v>
      </c>
      <c r="C182" s="21">
        <v>1</v>
      </c>
      <c r="D182" s="22" t="str">
        <f>VLOOKUP(C182,[1]テーブル!$D$2:$E$13,2)</f>
        <v xml:space="preserve">県有施設
</v>
      </c>
      <c r="E182" s="22" t="s">
        <v>350</v>
      </c>
      <c r="F182" s="23" t="s">
        <v>351</v>
      </c>
      <c r="H182" s="24">
        <v>1</v>
      </c>
      <c r="K182" s="24"/>
    </row>
    <row r="183" spans="1:11" x14ac:dyDescent="0.15">
      <c r="A183" s="20">
        <v>9</v>
      </c>
      <c r="B183" s="21" t="str">
        <f>VLOOKUP(A183,[1]テーブル!$A$2:$B$12,2)</f>
        <v>学校</v>
      </c>
      <c r="C183" s="21">
        <v>1</v>
      </c>
      <c r="D183" s="22" t="str">
        <f>VLOOKUP(C183,[1]テーブル!$D$2:$E$13,2)</f>
        <v xml:space="preserve">県有施設
</v>
      </c>
      <c r="E183" s="22" t="s">
        <v>352</v>
      </c>
      <c r="F183" s="23" t="s">
        <v>353</v>
      </c>
      <c r="H183" s="24">
        <v>1</v>
      </c>
      <c r="K183" s="24"/>
    </row>
    <row r="184" spans="1:11" x14ac:dyDescent="0.15">
      <c r="A184" s="20">
        <v>9</v>
      </c>
      <c r="B184" s="21" t="str">
        <f>VLOOKUP(A184,[1]テーブル!$A$2:$B$12,2)</f>
        <v>学校</v>
      </c>
      <c r="C184" s="21">
        <v>2</v>
      </c>
      <c r="D184" s="22" t="str">
        <f>VLOOKUP(C184,[1]テーブル!$D$2:$E$13,2)</f>
        <v xml:space="preserve">市町村
施設
</v>
      </c>
      <c r="E184" s="22" t="s">
        <v>354</v>
      </c>
      <c r="F184" s="23" t="s">
        <v>355</v>
      </c>
      <c r="H184" s="24">
        <v>1</v>
      </c>
      <c r="K184" s="24"/>
    </row>
    <row r="185" spans="1:11" x14ac:dyDescent="0.15">
      <c r="A185" s="20">
        <v>9</v>
      </c>
      <c r="B185" s="21" t="str">
        <f>VLOOKUP(A185,[1]テーブル!$A$2:$B$12,2)</f>
        <v>学校</v>
      </c>
      <c r="C185" s="21">
        <v>2</v>
      </c>
      <c r="D185" s="22" t="str">
        <f>VLOOKUP(C185,[1]テーブル!$D$2:$E$13,2)</f>
        <v xml:space="preserve">市町村
施設
</v>
      </c>
      <c r="E185" s="22" t="s">
        <v>356</v>
      </c>
      <c r="F185" s="23" t="s">
        <v>357</v>
      </c>
      <c r="H185" s="24">
        <v>1</v>
      </c>
      <c r="K185" s="24"/>
    </row>
    <row r="186" spans="1:11" x14ac:dyDescent="0.15">
      <c r="A186" s="41">
        <v>9</v>
      </c>
      <c r="B186" s="42" t="s">
        <v>358</v>
      </c>
      <c r="C186" s="42">
        <v>3</v>
      </c>
      <c r="D186" s="43" t="s">
        <v>359</v>
      </c>
      <c r="E186" s="44" t="s">
        <v>360</v>
      </c>
      <c r="F186" s="45" t="s">
        <v>361</v>
      </c>
      <c r="H186" s="24">
        <v>1</v>
      </c>
      <c r="K186" s="24"/>
    </row>
    <row r="187" spans="1:11" x14ac:dyDescent="0.15">
      <c r="A187" s="20">
        <v>10</v>
      </c>
      <c r="B187" s="21" t="str">
        <f>VLOOKUP(A187,[1]テーブル!$A$2:$B$12,2)</f>
        <v>銀行・郵便局</v>
      </c>
      <c r="C187" s="21">
        <v>4</v>
      </c>
      <c r="D187" s="22" t="str">
        <f>VLOOKUP(C187,[1]テーブル!$D$2:$E$13,2)</f>
        <v>民間施設</v>
      </c>
      <c r="E187" s="22" t="s">
        <v>362</v>
      </c>
      <c r="F187" s="23" t="s">
        <v>363</v>
      </c>
      <c r="H187" s="24">
        <v>1</v>
      </c>
      <c r="K187" s="24"/>
    </row>
    <row r="188" spans="1:11" x14ac:dyDescent="0.15">
      <c r="A188" s="20">
        <v>10</v>
      </c>
      <c r="B188" s="21" t="str">
        <f>VLOOKUP(A188,[1]テーブル!$A$2:$B$12,2)</f>
        <v>銀行・郵便局</v>
      </c>
      <c r="C188" s="21">
        <v>4</v>
      </c>
      <c r="D188" s="22" t="str">
        <f>VLOOKUP(C188,[1]テーブル!$D$2:$E$13,2)</f>
        <v>民間施設</v>
      </c>
      <c r="E188" s="22" t="s">
        <v>364</v>
      </c>
      <c r="F188" s="23" t="s">
        <v>365</v>
      </c>
      <c r="H188" s="24">
        <v>1</v>
      </c>
      <c r="K188" s="24"/>
    </row>
    <row r="189" spans="1:11" x14ac:dyDescent="0.15">
      <c r="A189" s="20">
        <v>10</v>
      </c>
      <c r="B189" s="21" t="str">
        <f>VLOOKUP(A189,[1]テーブル!$A$2:$B$12,2)</f>
        <v>銀行・郵便局</v>
      </c>
      <c r="C189" s="21">
        <v>4</v>
      </c>
      <c r="D189" s="22" t="str">
        <f>VLOOKUP(C189,[1]テーブル!$D$2:$E$13,2)</f>
        <v>民間施設</v>
      </c>
      <c r="E189" s="22" t="s">
        <v>366</v>
      </c>
      <c r="F189" s="23" t="s">
        <v>367</v>
      </c>
      <c r="H189" s="24">
        <v>1</v>
      </c>
      <c r="K189" s="24"/>
    </row>
    <row r="190" spans="1:11" x14ac:dyDescent="0.15">
      <c r="A190" s="20">
        <v>10</v>
      </c>
      <c r="B190" s="21" t="str">
        <f>VLOOKUP(A190,[1]テーブル!$A$2:$B$12,2)</f>
        <v>銀行・郵便局</v>
      </c>
      <c r="C190" s="21">
        <v>4</v>
      </c>
      <c r="D190" s="22" t="str">
        <f>VLOOKUP(C190,[1]テーブル!$D$2:$E$13,2)</f>
        <v>民間施設</v>
      </c>
      <c r="E190" s="22" t="s">
        <v>368</v>
      </c>
      <c r="F190" s="23" t="s">
        <v>369</v>
      </c>
      <c r="H190" s="24">
        <v>1</v>
      </c>
      <c r="K190" s="24"/>
    </row>
    <row r="191" spans="1:11" x14ac:dyDescent="0.15">
      <c r="A191" s="20">
        <v>10</v>
      </c>
      <c r="B191" s="21" t="str">
        <f>VLOOKUP(A191,[1]テーブル!$A$2:$B$12,2)</f>
        <v>銀行・郵便局</v>
      </c>
      <c r="C191" s="21">
        <v>4</v>
      </c>
      <c r="D191" s="22" t="str">
        <f>VLOOKUP(C191,[1]テーブル!$D$2:$E$13,2)</f>
        <v>民間施設</v>
      </c>
      <c r="E191" s="22" t="s">
        <v>370</v>
      </c>
      <c r="F191" s="23" t="s">
        <v>371</v>
      </c>
      <c r="H191" s="24">
        <v>1</v>
      </c>
      <c r="K191" s="24"/>
    </row>
    <row r="192" spans="1:11" x14ac:dyDescent="0.15">
      <c r="A192" s="20">
        <v>10</v>
      </c>
      <c r="B192" s="21" t="str">
        <f>VLOOKUP(A192,[1]テーブル!$A$2:$B$12,2)</f>
        <v>銀行・郵便局</v>
      </c>
      <c r="C192" s="21">
        <v>4</v>
      </c>
      <c r="D192" s="22" t="str">
        <f>VLOOKUP(C192,[1]テーブル!$D$2:$E$13,2)</f>
        <v>民間施設</v>
      </c>
      <c r="E192" s="22" t="s">
        <v>372</v>
      </c>
      <c r="F192" s="23" t="s">
        <v>373</v>
      </c>
      <c r="H192" s="24">
        <v>1</v>
      </c>
      <c r="K192" s="24"/>
    </row>
    <row r="193" spans="1:11" x14ac:dyDescent="0.15">
      <c r="A193" s="20">
        <v>10</v>
      </c>
      <c r="B193" s="21" t="str">
        <f>VLOOKUP(A193,[1]テーブル!$A$2:$B$12,2)</f>
        <v>銀行・郵便局</v>
      </c>
      <c r="C193" s="21">
        <v>4</v>
      </c>
      <c r="D193" s="22" t="str">
        <f>VLOOKUP(C193,[1]テーブル!$D$2:$E$13,2)</f>
        <v>民間施設</v>
      </c>
      <c r="E193" s="22" t="s">
        <v>374</v>
      </c>
      <c r="F193" s="23" t="s">
        <v>375</v>
      </c>
      <c r="H193" s="24">
        <v>1</v>
      </c>
      <c r="K193" s="24"/>
    </row>
    <row r="194" spans="1:11" x14ac:dyDescent="0.15">
      <c r="A194" s="20">
        <v>10</v>
      </c>
      <c r="B194" s="21" t="str">
        <f>VLOOKUP(A194,[1]テーブル!$A$2:$B$12,2)</f>
        <v>銀行・郵便局</v>
      </c>
      <c r="C194" s="21">
        <v>4</v>
      </c>
      <c r="D194" s="22" t="str">
        <f>VLOOKUP(C194,[1]テーブル!$D$2:$E$13,2)</f>
        <v>民間施設</v>
      </c>
      <c r="E194" s="22" t="s">
        <v>376</v>
      </c>
      <c r="F194" s="23" t="s">
        <v>377</v>
      </c>
      <c r="H194" s="24">
        <v>1</v>
      </c>
      <c r="K194" s="24"/>
    </row>
    <row r="195" spans="1:11" x14ac:dyDescent="0.15">
      <c r="A195" s="20">
        <v>10</v>
      </c>
      <c r="B195" s="21" t="str">
        <f>VLOOKUP(A195,[1]テーブル!$A$2:$B$12,2)</f>
        <v>銀行・郵便局</v>
      </c>
      <c r="C195" s="21">
        <v>4</v>
      </c>
      <c r="D195" s="22" t="str">
        <f>VLOOKUP(C195,[1]テーブル!$D$2:$E$13,2)</f>
        <v>民間施設</v>
      </c>
      <c r="E195" s="22" t="s">
        <v>378</v>
      </c>
      <c r="F195" s="23" t="s">
        <v>379</v>
      </c>
      <c r="H195" s="24">
        <v>1</v>
      </c>
      <c r="K195" s="24"/>
    </row>
    <row r="196" spans="1:11" x14ac:dyDescent="0.15">
      <c r="A196" s="20">
        <v>10</v>
      </c>
      <c r="B196" s="27" t="str">
        <f>VLOOKUP(A196,[1]テーブル!$A$2:$B$12,2)</f>
        <v>銀行・郵便局</v>
      </c>
      <c r="C196" s="21">
        <v>4</v>
      </c>
      <c r="D196" s="28" t="str">
        <f>VLOOKUP(C196,[1]テーブル!$D$2:$E$13,2)</f>
        <v>民間施設</v>
      </c>
      <c r="E196" s="22" t="s">
        <v>380</v>
      </c>
      <c r="F196" s="23" t="s">
        <v>381</v>
      </c>
      <c r="H196" s="24">
        <v>1</v>
      </c>
      <c r="K196" s="24"/>
    </row>
    <row r="197" spans="1:11" x14ac:dyDescent="0.15">
      <c r="A197" s="20">
        <v>10</v>
      </c>
      <c r="B197" s="27" t="str">
        <f>VLOOKUP(A197,[1]テーブル!$A$2:$B$12,2)</f>
        <v>銀行・郵便局</v>
      </c>
      <c r="C197" s="21">
        <v>4</v>
      </c>
      <c r="D197" s="28" t="str">
        <f>VLOOKUP(C197,[1]テーブル!$D$2:$E$13,2)</f>
        <v>民間施設</v>
      </c>
      <c r="E197" s="22" t="s">
        <v>382</v>
      </c>
      <c r="F197" s="23" t="s">
        <v>383</v>
      </c>
      <c r="H197" s="24">
        <v>1</v>
      </c>
      <c r="K197" s="24"/>
    </row>
    <row r="198" spans="1:11" x14ac:dyDescent="0.15">
      <c r="A198" s="20">
        <v>10</v>
      </c>
      <c r="B198" s="27" t="str">
        <f>VLOOKUP(A198,[1]テーブル!$A$2:$B$12,2)</f>
        <v>銀行・郵便局</v>
      </c>
      <c r="C198" s="21">
        <v>4</v>
      </c>
      <c r="D198" s="28" t="str">
        <f>VLOOKUP(C198,[1]テーブル!$D$2:$E$13,2)</f>
        <v>民間施設</v>
      </c>
      <c r="E198" s="22" t="s">
        <v>384</v>
      </c>
      <c r="F198" s="23" t="s">
        <v>385</v>
      </c>
      <c r="H198" s="24">
        <v>1</v>
      </c>
      <c r="K198" s="24"/>
    </row>
    <row r="199" spans="1:11" x14ac:dyDescent="0.15">
      <c r="A199" s="20">
        <v>10</v>
      </c>
      <c r="B199" s="27" t="str">
        <f>VLOOKUP(A199,[1]テーブル!$A$2:$B$12,2)</f>
        <v>銀行・郵便局</v>
      </c>
      <c r="C199" s="21">
        <v>4</v>
      </c>
      <c r="D199" s="28" t="str">
        <f>VLOOKUP(C199,[1]テーブル!$D$2:$E$13,2)</f>
        <v>民間施設</v>
      </c>
      <c r="E199" s="22" t="s">
        <v>386</v>
      </c>
      <c r="F199" s="23" t="s">
        <v>387</v>
      </c>
      <c r="H199" s="24">
        <v>1</v>
      </c>
      <c r="K199" s="24"/>
    </row>
    <row r="200" spans="1:11" x14ac:dyDescent="0.15">
      <c r="A200" s="20">
        <v>10</v>
      </c>
      <c r="B200" s="27" t="str">
        <f>VLOOKUP(A200,[1]テーブル!$A$2:$B$12,2)</f>
        <v>銀行・郵便局</v>
      </c>
      <c r="C200" s="21">
        <v>4</v>
      </c>
      <c r="D200" s="28" t="str">
        <f>VLOOKUP(C200,[1]テーブル!$D$2:$E$13,2)</f>
        <v>民間施設</v>
      </c>
      <c r="E200" s="22" t="s">
        <v>388</v>
      </c>
      <c r="F200" s="23" t="s">
        <v>389</v>
      </c>
      <c r="H200" s="24">
        <v>1</v>
      </c>
      <c r="K200" s="24"/>
    </row>
    <row r="201" spans="1:11" x14ac:dyDescent="0.15">
      <c r="A201" s="20">
        <v>10</v>
      </c>
      <c r="B201" s="27" t="str">
        <f>VLOOKUP(A201,[1]テーブル!$A$2:$B$12,2)</f>
        <v>銀行・郵便局</v>
      </c>
      <c r="C201" s="21">
        <v>4</v>
      </c>
      <c r="D201" s="28" t="str">
        <f>VLOOKUP(C201,[1]テーブル!$D$2:$E$13,2)</f>
        <v>民間施設</v>
      </c>
      <c r="E201" s="22" t="s">
        <v>390</v>
      </c>
      <c r="F201" s="23" t="s">
        <v>391</v>
      </c>
      <c r="H201" s="24">
        <v>1</v>
      </c>
      <c r="K201" s="24"/>
    </row>
    <row r="202" spans="1:11" x14ac:dyDescent="0.15">
      <c r="A202" s="20">
        <v>10</v>
      </c>
      <c r="B202" s="27" t="str">
        <f>VLOOKUP(A202,[1]テーブル!$A$2:$B$12,2)</f>
        <v>銀行・郵便局</v>
      </c>
      <c r="C202" s="21">
        <v>4</v>
      </c>
      <c r="D202" s="28" t="str">
        <f>VLOOKUP(C202,[1]テーブル!$D$2:$E$13,2)</f>
        <v>民間施設</v>
      </c>
      <c r="E202" s="22" t="s">
        <v>392</v>
      </c>
      <c r="F202" s="23" t="s">
        <v>393</v>
      </c>
      <c r="H202" s="24">
        <v>1</v>
      </c>
      <c r="K202" s="24"/>
    </row>
    <row r="203" spans="1:11" x14ac:dyDescent="0.15">
      <c r="A203" s="20">
        <v>10</v>
      </c>
      <c r="B203" s="27" t="str">
        <f>VLOOKUP(A203,[1]テーブル!$A$2:$B$12,2)</f>
        <v>銀行・郵便局</v>
      </c>
      <c r="C203" s="21">
        <v>4</v>
      </c>
      <c r="D203" s="28" t="str">
        <f>VLOOKUP(C203,[1]テーブル!$D$2:$E$13,2)</f>
        <v>民間施設</v>
      </c>
      <c r="E203" s="22" t="s">
        <v>394</v>
      </c>
      <c r="F203" s="23" t="s">
        <v>395</v>
      </c>
      <c r="H203" s="24">
        <v>1</v>
      </c>
      <c r="K203" s="24"/>
    </row>
    <row r="204" spans="1:11" x14ac:dyDescent="0.15">
      <c r="A204" s="20">
        <v>11</v>
      </c>
      <c r="B204" s="27" t="str">
        <f>VLOOKUP(A204,[1]テーブル!$A$2:$B$12,2)</f>
        <v>そのほか</v>
      </c>
      <c r="C204" s="27">
        <v>1</v>
      </c>
      <c r="D204" s="28" t="str">
        <f>VLOOKUP(C204,[1]テーブル!$D$2:$E$13,2)</f>
        <v xml:space="preserve">県有施設
</v>
      </c>
      <c r="E204" s="22" t="s">
        <v>396</v>
      </c>
      <c r="F204" s="23" t="s">
        <v>397</v>
      </c>
      <c r="H204" s="24">
        <v>1</v>
      </c>
      <c r="K204" s="24"/>
    </row>
    <row r="205" spans="1:11" x14ac:dyDescent="0.15">
      <c r="A205" s="20">
        <v>11</v>
      </c>
      <c r="B205" s="27" t="str">
        <f>VLOOKUP(A205,[1]テーブル!$A$2:$B$12,2)</f>
        <v>そのほか</v>
      </c>
      <c r="C205" s="27">
        <v>1</v>
      </c>
      <c r="D205" s="28" t="str">
        <f>VLOOKUP(C205,[1]テーブル!$D$2:$E$13,2)</f>
        <v xml:space="preserve">県有施設
</v>
      </c>
      <c r="E205" s="28" t="s">
        <v>398</v>
      </c>
      <c r="F205" s="32" t="s">
        <v>399</v>
      </c>
      <c r="H205" s="24">
        <v>1</v>
      </c>
      <c r="K205" s="24"/>
    </row>
    <row r="206" spans="1:11" x14ac:dyDescent="0.15">
      <c r="A206" s="20">
        <v>11</v>
      </c>
      <c r="B206" s="27" t="str">
        <f>VLOOKUP(A206,[1]テーブル!$A$2:$B$12,2)</f>
        <v>そのほか</v>
      </c>
      <c r="C206" s="27">
        <v>1</v>
      </c>
      <c r="D206" s="28" t="str">
        <f>VLOOKUP(C206,[1]テーブル!$D$2:$E$13,2)</f>
        <v xml:space="preserve">県有施設
</v>
      </c>
      <c r="E206" s="28" t="s">
        <v>400</v>
      </c>
      <c r="F206" s="32" t="s">
        <v>399</v>
      </c>
      <c r="H206" s="24">
        <v>1</v>
      </c>
      <c r="K206" s="24"/>
    </row>
    <row r="207" spans="1:11" s="24" customFormat="1" x14ac:dyDescent="0.15">
      <c r="A207" s="20">
        <v>11</v>
      </c>
      <c r="B207" s="27" t="str">
        <f>VLOOKUP(A207,[1]テーブル!$A$2:$B$12,2)</f>
        <v>そのほか</v>
      </c>
      <c r="C207" s="21">
        <v>1</v>
      </c>
      <c r="D207" s="28" t="str">
        <f>VLOOKUP(C207,[1]テーブル!$D$2:$E$13,2)</f>
        <v xml:space="preserve">県有施設
</v>
      </c>
      <c r="E207" s="22" t="s">
        <v>401</v>
      </c>
      <c r="F207" s="23" t="s">
        <v>402</v>
      </c>
      <c r="H207" s="24">
        <v>1</v>
      </c>
    </row>
    <row r="208" spans="1:11" x14ac:dyDescent="0.15">
      <c r="A208" s="20">
        <v>11</v>
      </c>
      <c r="B208" s="27" t="str">
        <f>VLOOKUP(A208,[1]テーブル!$A$2:$B$12,2)</f>
        <v>そのほか</v>
      </c>
      <c r="C208" s="21">
        <v>4</v>
      </c>
      <c r="D208" s="28" t="str">
        <f>VLOOKUP(C208,[1]テーブル!$D$2:$E$13,2)</f>
        <v>民間施設</v>
      </c>
      <c r="E208" s="22" t="s">
        <v>403</v>
      </c>
      <c r="F208" s="23" t="s">
        <v>404</v>
      </c>
      <c r="H208" s="24">
        <v>1</v>
      </c>
      <c r="K208" s="24"/>
    </row>
    <row r="209" spans="1:11" x14ac:dyDescent="0.15">
      <c r="A209" s="20">
        <v>11</v>
      </c>
      <c r="B209" s="27" t="str">
        <f>VLOOKUP(A209,[1]テーブル!$A$2:$B$12,2)</f>
        <v>そのほか</v>
      </c>
      <c r="C209" s="21">
        <v>4</v>
      </c>
      <c r="D209" s="28" t="str">
        <f>VLOOKUP(C209,[1]テーブル!$D$2:$E$13,2)</f>
        <v>民間施設</v>
      </c>
      <c r="E209" s="22" t="s">
        <v>405</v>
      </c>
      <c r="F209" s="23" t="s">
        <v>406</v>
      </c>
      <c r="H209" s="24">
        <v>1</v>
      </c>
      <c r="K209" s="24"/>
    </row>
    <row r="210" spans="1:11" x14ac:dyDescent="0.15">
      <c r="A210" s="20">
        <v>11</v>
      </c>
      <c r="B210" s="27" t="str">
        <f>VLOOKUP(A210,[1]テーブル!$A$2:$B$12,2)</f>
        <v>そのほか</v>
      </c>
      <c r="C210" s="21">
        <v>3</v>
      </c>
      <c r="D210" s="28" t="str">
        <f>VLOOKUP(C210,[1]テーブル!$D$2:$E$13,2)</f>
        <v xml:space="preserve">国有施設
</v>
      </c>
      <c r="E210" s="22" t="s">
        <v>407</v>
      </c>
      <c r="F210" s="23" t="s">
        <v>408</v>
      </c>
      <c r="H210" s="24">
        <v>1</v>
      </c>
      <c r="K210" s="24"/>
    </row>
    <row r="211" spans="1:11" x14ac:dyDescent="0.15">
      <c r="A211" s="20">
        <v>11</v>
      </c>
      <c r="B211" s="21" t="str">
        <f>VLOOKUP(A211,[1]テーブル!$A$2:$B$12,2)</f>
        <v>そのほか</v>
      </c>
      <c r="C211" s="21">
        <v>4</v>
      </c>
      <c r="D211" s="22" t="str">
        <f>VLOOKUP(C211,[1]テーブル!$D$2:$E$13,2)</f>
        <v>民間施設</v>
      </c>
      <c r="E211" s="22" t="s">
        <v>409</v>
      </c>
      <c r="F211" s="23" t="s">
        <v>410</v>
      </c>
      <c r="H211" s="24">
        <v>1</v>
      </c>
      <c r="K211" s="24"/>
    </row>
    <row r="212" spans="1:11" x14ac:dyDescent="0.15">
      <c r="A212" s="20">
        <v>11</v>
      </c>
      <c r="B212" s="21" t="str">
        <f>VLOOKUP(A212,[1]テーブル!$A$2:$B$12,2)</f>
        <v>そのほか</v>
      </c>
      <c r="C212" s="21">
        <v>4</v>
      </c>
      <c r="D212" s="22" t="str">
        <f>VLOOKUP(C212,[1]テーブル!$D$2:$E$13,2)</f>
        <v>民間施設</v>
      </c>
      <c r="E212" s="22" t="s">
        <v>411</v>
      </c>
      <c r="F212" s="23" t="s">
        <v>412</v>
      </c>
      <c r="H212" s="24">
        <v>1</v>
      </c>
      <c r="K212" s="24"/>
    </row>
    <row r="213" spans="1:11" s="24" customFormat="1" ht="21.75" thickBot="1" x14ac:dyDescent="0.2">
      <c r="A213" s="46">
        <v>11</v>
      </c>
      <c r="B213" s="47" t="str">
        <f>VLOOKUP(A213,[1]テーブル!$A$2:$B$12,2)</f>
        <v>そのほか</v>
      </c>
      <c r="C213" s="48">
        <v>4</v>
      </c>
      <c r="D213" s="49" t="str">
        <f>VLOOKUP(C213,[1]テーブル!$D$2:$E$13,2)</f>
        <v>民間施設</v>
      </c>
      <c r="E213" s="50" t="s">
        <v>413</v>
      </c>
      <c r="F213" s="51" t="s">
        <v>414</v>
      </c>
      <c r="H213" s="24">
        <v>1</v>
      </c>
    </row>
    <row r="214" spans="1:11" ht="21.75" customHeight="1" thickTop="1" thickBot="1" x14ac:dyDescent="0.2">
      <c r="A214" s="85" t="str">
        <f>"岩美郡("&amp;H214&amp;"施設)"</f>
        <v>岩美郡(12施設)</v>
      </c>
      <c r="B214" s="86"/>
      <c r="C214" s="86"/>
      <c r="D214" s="86"/>
      <c r="E214" s="86"/>
      <c r="F214" s="87"/>
      <c r="H214" s="2">
        <f>SUM(H215:H226)</f>
        <v>12</v>
      </c>
      <c r="K214" s="24"/>
    </row>
    <row r="215" spans="1:11" ht="21.75" customHeight="1" thickTop="1" x14ac:dyDescent="0.15">
      <c r="A215" s="16">
        <v>1</v>
      </c>
      <c r="B215" s="17" t="str">
        <f>VLOOKUP(A215,[1]テーブル!$A$2:$B$12,2)</f>
        <v>医療機関</v>
      </c>
      <c r="C215" s="17">
        <v>4</v>
      </c>
      <c r="D215" s="18" t="str">
        <f>VLOOKUP(C215,[1]テーブル!$D$2:$E$13,2)</f>
        <v>民間施設</v>
      </c>
      <c r="E215" s="52" t="s">
        <v>415</v>
      </c>
      <c r="F215" s="53" t="s">
        <v>416</v>
      </c>
      <c r="H215" s="2">
        <v>1</v>
      </c>
      <c r="K215" s="24"/>
    </row>
    <row r="216" spans="1:11" x14ac:dyDescent="0.15">
      <c r="A216" s="16">
        <v>2</v>
      </c>
      <c r="B216" s="17" t="str">
        <f>VLOOKUP(A216,[1]テーブル!$A$2:$B$12,2)</f>
        <v>福祉施設</v>
      </c>
      <c r="C216" s="17">
        <v>4</v>
      </c>
      <c r="D216" s="18" t="str">
        <f>VLOOKUP(C216,[1]テーブル!$D$2:$E$13,2)</f>
        <v>民間施設</v>
      </c>
      <c r="E216" s="52" t="s">
        <v>417</v>
      </c>
      <c r="F216" s="53" t="s">
        <v>418</v>
      </c>
      <c r="H216" s="2">
        <v>1</v>
      </c>
      <c r="K216" s="24"/>
    </row>
    <row r="217" spans="1:11" x14ac:dyDescent="0.15">
      <c r="A217" s="26">
        <v>2</v>
      </c>
      <c r="B217" s="27" t="str">
        <f>VLOOKUP(A217,[1]テーブル!$A$2:$B$12,2)</f>
        <v>福祉施設</v>
      </c>
      <c r="C217" s="27">
        <v>4</v>
      </c>
      <c r="D217" s="28" t="str">
        <f>VLOOKUP(C217,[1]テーブル!$D$2:$E$13,2)</f>
        <v>民間施設</v>
      </c>
      <c r="E217" s="22" t="s">
        <v>419</v>
      </c>
      <c r="F217" s="23" t="s">
        <v>420</v>
      </c>
      <c r="H217" s="2">
        <v>1</v>
      </c>
      <c r="K217" s="24"/>
    </row>
    <row r="218" spans="1:11" x14ac:dyDescent="0.15">
      <c r="A218" s="26">
        <v>3</v>
      </c>
      <c r="B218" s="27" t="str">
        <f>VLOOKUP(A218,[1]テーブル!$A$2:$B$12,2)</f>
        <v>文化施設</v>
      </c>
      <c r="C218" s="27">
        <v>1</v>
      </c>
      <c r="D218" s="28" t="str">
        <f>VLOOKUP(C218,[1]テーブル!$D$2:$E$13,2)</f>
        <v xml:space="preserve">県有施設
</v>
      </c>
      <c r="E218" s="22" t="s">
        <v>421</v>
      </c>
      <c r="F218" s="23" t="s">
        <v>422</v>
      </c>
      <c r="H218" s="2">
        <v>1</v>
      </c>
      <c r="K218" s="24"/>
    </row>
    <row r="219" spans="1:11" x14ac:dyDescent="0.15">
      <c r="A219" s="26">
        <v>3</v>
      </c>
      <c r="B219" s="27" t="str">
        <f>VLOOKUP(A219,[1]テーブル!$A$2:$B$12,2)</f>
        <v>文化施設</v>
      </c>
      <c r="C219" s="27">
        <v>2</v>
      </c>
      <c r="D219" s="28" t="str">
        <f>VLOOKUP(C219,[1]テーブル!$D$2:$E$13,2)</f>
        <v xml:space="preserve">市町村
施設
</v>
      </c>
      <c r="E219" s="28" t="s">
        <v>423</v>
      </c>
      <c r="F219" s="32" t="s">
        <v>424</v>
      </c>
      <c r="H219" s="2">
        <v>1</v>
      </c>
      <c r="K219" s="24"/>
    </row>
    <row r="220" spans="1:11" x14ac:dyDescent="0.15">
      <c r="A220" s="26">
        <v>4</v>
      </c>
      <c r="B220" s="27" t="str">
        <f>VLOOKUP(A220,[1]テーブル!$A$2:$B$12,2)</f>
        <v>官公庁</v>
      </c>
      <c r="C220" s="27">
        <v>2</v>
      </c>
      <c r="D220" s="28" t="str">
        <f>VLOOKUP(C220,[1]テーブル!$D$2:$E$13,2)</f>
        <v xml:space="preserve">市町村
施設
</v>
      </c>
      <c r="E220" s="28" t="s">
        <v>425</v>
      </c>
      <c r="F220" s="32" t="s">
        <v>426</v>
      </c>
      <c r="H220" s="2">
        <v>1</v>
      </c>
      <c r="K220" s="24"/>
    </row>
    <row r="221" spans="1:11" x14ac:dyDescent="0.15">
      <c r="A221" s="26">
        <v>5</v>
      </c>
      <c r="B221" s="27" t="str">
        <f>VLOOKUP(A221,[1]テーブル!$A$2:$B$12,2)</f>
        <v>物品販売・飲食店</v>
      </c>
      <c r="C221" s="21">
        <v>4</v>
      </c>
      <c r="D221" s="28" t="str">
        <f>VLOOKUP(C221,[1]テーブル!$D$2:$E$13,2)</f>
        <v>民間施設</v>
      </c>
      <c r="E221" s="22" t="s">
        <v>427</v>
      </c>
      <c r="F221" s="23" t="s">
        <v>428</v>
      </c>
      <c r="H221" s="2">
        <v>1</v>
      </c>
      <c r="K221" s="24"/>
    </row>
    <row r="222" spans="1:11" x14ac:dyDescent="0.2">
      <c r="A222" s="26">
        <v>5</v>
      </c>
      <c r="B222" s="27" t="str">
        <f>VLOOKUP(A222,[1]テーブル!$A$2:$B$12,2)</f>
        <v>物品販売・飲食店</v>
      </c>
      <c r="C222" s="21">
        <v>4</v>
      </c>
      <c r="D222" s="28" t="str">
        <f>VLOOKUP(C222,[1]テーブル!$D$2:$E$13,2)</f>
        <v>民間施設</v>
      </c>
      <c r="E222" s="39" t="s">
        <v>429</v>
      </c>
      <c r="F222" s="40" t="s">
        <v>430</v>
      </c>
      <c r="G222" s="25"/>
      <c r="H222" s="2">
        <v>1</v>
      </c>
      <c r="K222" s="24"/>
    </row>
    <row r="223" spans="1:11" x14ac:dyDescent="0.2">
      <c r="A223" s="46">
        <v>5</v>
      </c>
      <c r="B223" s="48" t="s">
        <v>431</v>
      </c>
      <c r="C223" s="48">
        <v>4</v>
      </c>
      <c r="D223" s="50" t="s">
        <v>432</v>
      </c>
      <c r="E223" s="54" t="s">
        <v>433</v>
      </c>
      <c r="F223" s="55" t="s">
        <v>434</v>
      </c>
      <c r="G223" s="25"/>
      <c r="H223" s="2">
        <v>1</v>
      </c>
      <c r="K223" s="24"/>
    </row>
    <row r="224" spans="1:11" x14ac:dyDescent="0.2">
      <c r="A224" s="46">
        <v>5</v>
      </c>
      <c r="B224" s="48" t="s">
        <v>431</v>
      </c>
      <c r="C224" s="48">
        <v>4</v>
      </c>
      <c r="D224" s="50" t="s">
        <v>432</v>
      </c>
      <c r="E224" s="54" t="s">
        <v>435</v>
      </c>
      <c r="F224" s="55" t="s">
        <v>436</v>
      </c>
      <c r="G224" s="25"/>
      <c r="H224" s="2">
        <v>1</v>
      </c>
      <c r="K224" s="24"/>
    </row>
    <row r="225" spans="1:11" x14ac:dyDescent="0.2">
      <c r="A225" s="46">
        <v>5</v>
      </c>
      <c r="B225" s="48" t="s">
        <v>431</v>
      </c>
      <c r="C225" s="48">
        <v>4</v>
      </c>
      <c r="D225" s="50" t="s">
        <v>432</v>
      </c>
      <c r="E225" s="54" t="s">
        <v>437</v>
      </c>
      <c r="F225" s="55" t="s">
        <v>438</v>
      </c>
      <c r="G225" s="25"/>
      <c r="H225" s="2">
        <v>1</v>
      </c>
      <c r="K225" s="24"/>
    </row>
    <row r="226" spans="1:11" ht="21.75" thickBot="1" x14ac:dyDescent="0.2">
      <c r="A226" s="56">
        <v>10</v>
      </c>
      <c r="B226" s="47" t="str">
        <f>VLOOKUP(A226,[1]テーブル!$A$2:$B$12,2)</f>
        <v>銀行・郵便局</v>
      </c>
      <c r="C226" s="48">
        <v>4</v>
      </c>
      <c r="D226" s="49" t="str">
        <f>VLOOKUP(C226,[1]テーブル!$D$2:$E$13,2)</f>
        <v>民間施設</v>
      </c>
      <c r="E226" s="50" t="s">
        <v>439</v>
      </c>
      <c r="F226" s="51" t="s">
        <v>440</v>
      </c>
      <c r="H226" s="2">
        <v>1</v>
      </c>
      <c r="K226" s="24"/>
    </row>
    <row r="227" spans="1:11" ht="21.75" customHeight="1" thickTop="1" thickBot="1" x14ac:dyDescent="0.2">
      <c r="A227" s="85" t="str">
        <f>"八頭郡("&amp;H227&amp;"施設)"</f>
        <v>八頭郡(38施設)</v>
      </c>
      <c r="B227" s="86"/>
      <c r="C227" s="86"/>
      <c r="D227" s="86"/>
      <c r="E227" s="86"/>
      <c r="F227" s="87"/>
      <c r="H227" s="2">
        <f>SUM(H228:H265)</f>
        <v>38</v>
      </c>
      <c r="K227" s="24"/>
    </row>
    <row r="228" spans="1:11" s="24" customFormat="1" ht="21.75" thickTop="1" x14ac:dyDescent="0.15">
      <c r="A228" s="57">
        <v>1</v>
      </c>
      <c r="B228" s="17" t="str">
        <f>VLOOKUP(A228,[1]テーブル!$A$2:$B$12,2)</f>
        <v>医療機関</v>
      </c>
      <c r="C228" s="58">
        <v>2</v>
      </c>
      <c r="D228" s="18" t="str">
        <f>VLOOKUP(C228,[1]テーブル!$D$2:$E$13,2)</f>
        <v xml:space="preserve">市町村
施設
</v>
      </c>
      <c r="E228" s="52" t="s">
        <v>441</v>
      </c>
      <c r="F228" s="53" t="s">
        <v>442</v>
      </c>
      <c r="H228" s="24">
        <v>1</v>
      </c>
    </row>
    <row r="229" spans="1:11" s="24" customFormat="1" x14ac:dyDescent="0.15">
      <c r="A229" s="20">
        <v>2</v>
      </c>
      <c r="B229" s="27" t="str">
        <f>VLOOKUP(A229,[1]テーブル!$A$2:$B$12,2)</f>
        <v>福祉施設</v>
      </c>
      <c r="C229" s="21">
        <v>2</v>
      </c>
      <c r="D229" s="28" t="str">
        <f>VLOOKUP(C229,[1]テーブル!$D$2:$E$13,2)</f>
        <v xml:space="preserve">市町村
施設
</v>
      </c>
      <c r="E229" s="22" t="s">
        <v>443</v>
      </c>
      <c r="F229" s="23" t="s">
        <v>444</v>
      </c>
      <c r="H229" s="24">
        <v>1</v>
      </c>
    </row>
    <row r="230" spans="1:11" s="24" customFormat="1" x14ac:dyDescent="0.15">
      <c r="A230" s="20">
        <v>2</v>
      </c>
      <c r="B230" s="27" t="str">
        <f>VLOOKUP(A230,[1]テーブル!$A$2:$B$12,2)</f>
        <v>福祉施設</v>
      </c>
      <c r="C230" s="21">
        <v>2</v>
      </c>
      <c r="D230" s="28" t="str">
        <f>VLOOKUP(C230,[1]テーブル!$D$2:$E$13,2)</f>
        <v xml:space="preserve">市町村
施設
</v>
      </c>
      <c r="E230" s="22" t="s">
        <v>445</v>
      </c>
      <c r="F230" s="23" t="s">
        <v>446</v>
      </c>
      <c r="H230" s="24">
        <v>1</v>
      </c>
    </row>
    <row r="231" spans="1:11" s="24" customFormat="1" x14ac:dyDescent="0.15">
      <c r="A231" s="20">
        <v>2</v>
      </c>
      <c r="B231" s="27" t="str">
        <f>VLOOKUP(A231,[1]テーブル!$A$2:$B$12,2)</f>
        <v>福祉施設</v>
      </c>
      <c r="C231" s="21">
        <v>2</v>
      </c>
      <c r="D231" s="28" t="str">
        <f>VLOOKUP(C231,[1]テーブル!$D$2:$E$13,2)</f>
        <v xml:space="preserve">市町村
施設
</v>
      </c>
      <c r="E231" s="22" t="s">
        <v>447</v>
      </c>
      <c r="F231" s="23" t="s">
        <v>448</v>
      </c>
      <c r="H231" s="24">
        <v>1</v>
      </c>
    </row>
    <row r="232" spans="1:11" s="24" customFormat="1" x14ac:dyDescent="0.15">
      <c r="A232" s="20">
        <v>2</v>
      </c>
      <c r="B232" s="27" t="str">
        <f>VLOOKUP(A232,[1]テーブル!$A$2:$B$12,2)</f>
        <v>福祉施設</v>
      </c>
      <c r="C232" s="21">
        <v>2</v>
      </c>
      <c r="D232" s="28" t="str">
        <f>VLOOKUP(C232,[1]テーブル!$D$2:$E$13,2)</f>
        <v xml:space="preserve">市町村
施設
</v>
      </c>
      <c r="E232" s="22" t="s">
        <v>449</v>
      </c>
      <c r="F232" s="23" t="s">
        <v>450</v>
      </c>
      <c r="H232" s="24">
        <v>1</v>
      </c>
    </row>
    <row r="233" spans="1:11" s="24" customFormat="1" x14ac:dyDescent="0.15">
      <c r="A233" s="20">
        <v>2</v>
      </c>
      <c r="B233" s="27" t="str">
        <f>VLOOKUP(A233,[1]テーブル!$A$2:$B$12,2)</f>
        <v>福祉施設</v>
      </c>
      <c r="C233" s="21">
        <v>2</v>
      </c>
      <c r="D233" s="28" t="str">
        <f>VLOOKUP(C233,[1]テーブル!$D$2:$E$13,2)</f>
        <v xml:space="preserve">市町村
施設
</v>
      </c>
      <c r="E233" s="22" t="s">
        <v>451</v>
      </c>
      <c r="F233" s="23" t="s">
        <v>452</v>
      </c>
      <c r="H233" s="24">
        <v>1</v>
      </c>
    </row>
    <row r="234" spans="1:11" s="24" customFormat="1" x14ac:dyDescent="0.15">
      <c r="A234" s="20">
        <v>2</v>
      </c>
      <c r="B234" s="27" t="str">
        <f>VLOOKUP(A234,[1]テーブル!$A$2:$B$12,2)</f>
        <v>福祉施設</v>
      </c>
      <c r="C234" s="21">
        <v>2</v>
      </c>
      <c r="D234" s="28" t="str">
        <f>VLOOKUP(C234,[1]テーブル!$D$2:$E$13,2)</f>
        <v xml:space="preserve">市町村
施設
</v>
      </c>
      <c r="E234" s="22" t="s">
        <v>453</v>
      </c>
      <c r="F234" s="23" t="s">
        <v>454</v>
      </c>
      <c r="H234" s="24">
        <v>1</v>
      </c>
    </row>
    <row r="235" spans="1:11" s="24" customFormat="1" x14ac:dyDescent="0.15">
      <c r="A235" s="20">
        <v>2</v>
      </c>
      <c r="B235" s="27" t="str">
        <f>VLOOKUP(A235,[1]テーブル!$A$2:$B$12,2)</f>
        <v>福祉施設</v>
      </c>
      <c r="C235" s="21">
        <v>4</v>
      </c>
      <c r="D235" s="28" t="str">
        <f>VLOOKUP(C235,[1]テーブル!$D$2:$E$13,2)</f>
        <v>民間施設</v>
      </c>
      <c r="E235" s="22" t="s">
        <v>455</v>
      </c>
      <c r="F235" s="23" t="s">
        <v>456</v>
      </c>
      <c r="H235" s="24">
        <v>1</v>
      </c>
    </row>
    <row r="236" spans="1:11" s="24" customFormat="1" x14ac:dyDescent="0.15">
      <c r="A236" s="20">
        <v>2</v>
      </c>
      <c r="B236" s="27" t="str">
        <f>VLOOKUP(A236,[1]テーブル!$A$2:$B$12,2)</f>
        <v>福祉施設</v>
      </c>
      <c r="C236" s="21">
        <v>4</v>
      </c>
      <c r="D236" s="28" t="str">
        <f>VLOOKUP(C236,[1]テーブル!$D$2:$E$13,2)</f>
        <v>民間施設</v>
      </c>
      <c r="E236" s="22" t="s">
        <v>457</v>
      </c>
      <c r="F236" s="23" t="s">
        <v>458</v>
      </c>
      <c r="H236" s="24">
        <v>1</v>
      </c>
    </row>
    <row r="237" spans="1:11" s="24" customFormat="1" x14ac:dyDescent="0.15">
      <c r="A237" s="20">
        <v>2</v>
      </c>
      <c r="B237" s="27" t="str">
        <f>VLOOKUP(A237,[1]テーブル!$A$2:$B$12,2)</f>
        <v>福祉施設</v>
      </c>
      <c r="C237" s="21">
        <v>4</v>
      </c>
      <c r="D237" s="28" t="str">
        <f>VLOOKUP(C237,[1]テーブル!$D$2:$E$13,2)</f>
        <v>民間施設</v>
      </c>
      <c r="E237" s="22" t="s">
        <v>459</v>
      </c>
      <c r="F237" s="23" t="s">
        <v>460</v>
      </c>
      <c r="G237" s="2"/>
      <c r="H237" s="24">
        <v>1</v>
      </c>
      <c r="I237" s="2"/>
      <c r="J237" s="2"/>
    </row>
    <row r="238" spans="1:11" x14ac:dyDescent="0.15">
      <c r="A238" s="20">
        <v>2</v>
      </c>
      <c r="B238" s="27" t="str">
        <f>VLOOKUP(A238,[1]テーブル!$A$2:$B$12,2)</f>
        <v>福祉施設</v>
      </c>
      <c r="C238" s="21">
        <v>4</v>
      </c>
      <c r="D238" s="28" t="str">
        <f>VLOOKUP(C238,[1]テーブル!$D$2:$E$13,2)</f>
        <v>民間施設</v>
      </c>
      <c r="E238" s="22" t="s">
        <v>461</v>
      </c>
      <c r="F238" s="23" t="s">
        <v>462</v>
      </c>
      <c r="G238" s="24"/>
      <c r="H238" s="24">
        <v>1</v>
      </c>
      <c r="I238" s="24"/>
      <c r="J238" s="24"/>
      <c r="K238" s="24"/>
    </row>
    <row r="239" spans="1:11" s="24" customFormat="1" x14ac:dyDescent="0.15">
      <c r="A239" s="20">
        <v>3</v>
      </c>
      <c r="B239" s="27" t="str">
        <f>VLOOKUP(A239,[1]テーブル!$A$2:$B$12,2)</f>
        <v>文化施設</v>
      </c>
      <c r="C239" s="21">
        <v>1</v>
      </c>
      <c r="D239" s="28" t="str">
        <f>VLOOKUP(C239,[1]テーブル!$D$2:$E$13,2)</f>
        <v xml:space="preserve">県有施設
</v>
      </c>
      <c r="E239" s="22" t="s">
        <v>463</v>
      </c>
      <c r="F239" s="23" t="s">
        <v>464</v>
      </c>
      <c r="H239" s="24">
        <v>1</v>
      </c>
    </row>
    <row r="240" spans="1:11" x14ac:dyDescent="0.15">
      <c r="A240" s="20">
        <v>3</v>
      </c>
      <c r="B240" s="27" t="str">
        <f>VLOOKUP(A240,[1]テーブル!$A$2:$B$12,2)</f>
        <v>文化施設</v>
      </c>
      <c r="C240" s="21">
        <v>2</v>
      </c>
      <c r="D240" s="28" t="str">
        <f>VLOOKUP(C240,[1]テーブル!$D$2:$E$13,2)</f>
        <v xml:space="preserve">市町村
施設
</v>
      </c>
      <c r="E240" s="22" t="s">
        <v>465</v>
      </c>
      <c r="F240" s="23" t="s">
        <v>466</v>
      </c>
      <c r="G240" s="24"/>
      <c r="H240" s="24">
        <v>1</v>
      </c>
      <c r="I240" s="24"/>
      <c r="J240" s="24"/>
      <c r="K240" s="24"/>
    </row>
    <row r="241" spans="1:11" x14ac:dyDescent="0.15">
      <c r="A241" s="41">
        <v>3</v>
      </c>
      <c r="B241" s="42" t="str">
        <f>VLOOKUP(A241,[1]テーブル!$A$2:$B$12,2)</f>
        <v>文化施設</v>
      </c>
      <c r="C241" s="42">
        <v>2</v>
      </c>
      <c r="D241" s="44" t="str">
        <f>VLOOKUP(C241,[1]テーブル!$D$2:$E$13,2)</f>
        <v xml:space="preserve">市町村
施設
</v>
      </c>
      <c r="E241" s="44" t="s">
        <v>467</v>
      </c>
      <c r="F241" s="45" t="s">
        <v>468</v>
      </c>
      <c r="G241" s="24"/>
      <c r="H241" s="24">
        <v>1</v>
      </c>
      <c r="I241" s="24"/>
      <c r="J241" s="24"/>
      <c r="K241" s="24"/>
    </row>
    <row r="242" spans="1:11" x14ac:dyDescent="0.15">
      <c r="A242" s="41">
        <v>3</v>
      </c>
      <c r="B242" s="42" t="str">
        <f>VLOOKUP(A242,[1]テーブル!$A$2:$B$12,2)</f>
        <v>文化施設</v>
      </c>
      <c r="C242" s="42">
        <v>2</v>
      </c>
      <c r="D242" s="44" t="str">
        <f>VLOOKUP(C242,[1]テーブル!$D$2:$E$13,2)</f>
        <v xml:space="preserve">市町村
施設
</v>
      </c>
      <c r="E242" s="44" t="s">
        <v>469</v>
      </c>
      <c r="F242" s="45" t="s">
        <v>470</v>
      </c>
      <c r="G242" s="24"/>
      <c r="H242" s="24">
        <v>1</v>
      </c>
      <c r="I242" s="24"/>
      <c r="J242" s="24"/>
      <c r="K242" s="24"/>
    </row>
    <row r="243" spans="1:11" x14ac:dyDescent="0.15">
      <c r="A243" s="41">
        <v>3</v>
      </c>
      <c r="B243" s="42" t="str">
        <f>VLOOKUP(A243,[1]テーブル!$A$2:$B$12,2)</f>
        <v>文化施設</v>
      </c>
      <c r="C243" s="42">
        <v>2</v>
      </c>
      <c r="D243" s="44" t="str">
        <f>VLOOKUP(C243,[1]テーブル!$D$2:$E$13,2)</f>
        <v xml:space="preserve">市町村
施設
</v>
      </c>
      <c r="E243" s="44" t="s">
        <v>471</v>
      </c>
      <c r="F243" s="45" t="s">
        <v>472</v>
      </c>
      <c r="G243" s="24"/>
      <c r="H243" s="24">
        <v>1</v>
      </c>
      <c r="I243" s="24"/>
      <c r="J243" s="24"/>
      <c r="K243" s="24"/>
    </row>
    <row r="244" spans="1:11" x14ac:dyDescent="0.15">
      <c r="A244" s="41">
        <v>3</v>
      </c>
      <c r="B244" s="42" t="str">
        <f>VLOOKUP(A244,[1]テーブル!$A$2:$B$12,2)</f>
        <v>文化施設</v>
      </c>
      <c r="C244" s="42">
        <v>2</v>
      </c>
      <c r="D244" s="44" t="str">
        <f>VLOOKUP(C244,[1]テーブル!$D$2:$E$13,2)</f>
        <v xml:space="preserve">市町村
施設
</v>
      </c>
      <c r="E244" s="44" t="s">
        <v>473</v>
      </c>
      <c r="F244" s="45" t="s">
        <v>474</v>
      </c>
      <c r="G244" s="24"/>
      <c r="H244" s="24">
        <v>1</v>
      </c>
      <c r="I244" s="24"/>
      <c r="J244" s="24"/>
      <c r="K244" s="24"/>
    </row>
    <row r="245" spans="1:11" x14ac:dyDescent="0.15">
      <c r="A245" s="41">
        <v>3</v>
      </c>
      <c r="B245" s="42" t="str">
        <f>VLOOKUP(A245,[1]テーブル!$A$2:$B$12,2)</f>
        <v>文化施設</v>
      </c>
      <c r="C245" s="42">
        <v>2</v>
      </c>
      <c r="D245" s="44" t="str">
        <f>VLOOKUP(C245,[1]テーブル!$D$2:$E$13,2)</f>
        <v xml:space="preserve">市町村
施設
</v>
      </c>
      <c r="E245" s="44" t="s">
        <v>475</v>
      </c>
      <c r="F245" s="45" t="s">
        <v>476</v>
      </c>
      <c r="G245" s="24"/>
      <c r="H245" s="24">
        <v>1</v>
      </c>
      <c r="I245" s="24"/>
      <c r="J245" s="24"/>
      <c r="K245" s="24"/>
    </row>
    <row r="246" spans="1:11" x14ac:dyDescent="0.15">
      <c r="A246" s="41">
        <v>3</v>
      </c>
      <c r="B246" s="42" t="str">
        <f>VLOOKUP(A246,[1]テーブル!$A$2:$B$12,2)</f>
        <v>文化施設</v>
      </c>
      <c r="C246" s="42">
        <v>2</v>
      </c>
      <c r="D246" s="44" t="str">
        <f>VLOOKUP(C246,[1]テーブル!$D$2:$E$13,2)</f>
        <v xml:space="preserve">市町村
施設
</v>
      </c>
      <c r="E246" s="44" t="s">
        <v>477</v>
      </c>
      <c r="F246" s="45" t="s">
        <v>478</v>
      </c>
      <c r="G246" s="24"/>
      <c r="H246" s="24">
        <v>1</v>
      </c>
      <c r="I246" s="24"/>
      <c r="J246" s="24"/>
      <c r="K246" s="24"/>
    </row>
    <row r="247" spans="1:11" x14ac:dyDescent="0.15">
      <c r="A247" s="20">
        <v>4</v>
      </c>
      <c r="B247" s="27" t="str">
        <f>VLOOKUP(A247,[1]テーブル!$A$2:$B$12,2)</f>
        <v>官公庁</v>
      </c>
      <c r="C247" s="21">
        <v>1</v>
      </c>
      <c r="D247" s="28" t="str">
        <f>VLOOKUP(C247,[1]テーブル!$D$2:$E$13,2)</f>
        <v xml:space="preserve">県有施設
</v>
      </c>
      <c r="E247" s="22" t="s">
        <v>479</v>
      </c>
      <c r="F247" s="23" t="s">
        <v>480</v>
      </c>
      <c r="G247" s="24"/>
      <c r="H247" s="24">
        <v>1</v>
      </c>
      <c r="I247" s="24"/>
      <c r="J247" s="24"/>
      <c r="K247" s="24"/>
    </row>
    <row r="248" spans="1:11" x14ac:dyDescent="0.15">
      <c r="A248" s="20">
        <v>4</v>
      </c>
      <c r="B248" s="27" t="str">
        <f>VLOOKUP(A248,[1]テーブル!$A$2:$B$12,2)</f>
        <v>官公庁</v>
      </c>
      <c r="C248" s="27">
        <v>2</v>
      </c>
      <c r="D248" s="28" t="str">
        <f>VLOOKUP(C248,[1]テーブル!$D$2:$E$13,2)</f>
        <v xml:space="preserve">市町村
施設
</v>
      </c>
      <c r="E248" s="28" t="s">
        <v>481</v>
      </c>
      <c r="F248" s="32" t="s">
        <v>482</v>
      </c>
      <c r="H248" s="24">
        <v>1</v>
      </c>
      <c r="K248" s="24"/>
    </row>
    <row r="249" spans="1:11" x14ac:dyDescent="0.15">
      <c r="A249" s="20">
        <v>4</v>
      </c>
      <c r="B249" s="27" t="str">
        <f>VLOOKUP(A249,[1]テーブル!$A$2:$B$12,2)</f>
        <v>官公庁</v>
      </c>
      <c r="C249" s="27">
        <v>2</v>
      </c>
      <c r="D249" s="28" t="str">
        <f>VLOOKUP(C249,[1]テーブル!$D$2:$E$13,2)</f>
        <v xml:space="preserve">市町村
施設
</v>
      </c>
      <c r="E249" s="28" t="s">
        <v>483</v>
      </c>
      <c r="F249" s="32" t="s">
        <v>484</v>
      </c>
      <c r="H249" s="24">
        <v>1</v>
      </c>
      <c r="K249" s="24"/>
    </row>
    <row r="250" spans="1:11" x14ac:dyDescent="0.15">
      <c r="A250" s="20">
        <v>4</v>
      </c>
      <c r="B250" s="27" t="str">
        <f>VLOOKUP(A250,[1]テーブル!$A$2:$B$12,2)</f>
        <v>官公庁</v>
      </c>
      <c r="C250" s="27">
        <v>2</v>
      </c>
      <c r="D250" s="28" t="str">
        <f>VLOOKUP(C250,[1]テーブル!$D$2:$E$13,2)</f>
        <v xml:space="preserve">市町村
施設
</v>
      </c>
      <c r="E250" s="28" t="s">
        <v>485</v>
      </c>
      <c r="F250" s="32" t="s">
        <v>486</v>
      </c>
      <c r="H250" s="24">
        <v>1</v>
      </c>
      <c r="K250" s="24"/>
    </row>
    <row r="251" spans="1:11" x14ac:dyDescent="0.15">
      <c r="A251" s="20">
        <v>4</v>
      </c>
      <c r="B251" s="27" t="str">
        <f>VLOOKUP(A251,[1]テーブル!$A$2:$B$12,2)</f>
        <v>官公庁</v>
      </c>
      <c r="C251" s="27">
        <v>2</v>
      </c>
      <c r="D251" s="28" t="str">
        <f>VLOOKUP(C251,[1]テーブル!$D$2:$E$13,2)</f>
        <v xml:space="preserve">市町村
施設
</v>
      </c>
      <c r="E251" s="28" t="s">
        <v>487</v>
      </c>
      <c r="F251" s="32" t="s">
        <v>488</v>
      </c>
      <c r="H251" s="24">
        <v>1</v>
      </c>
      <c r="K251" s="24"/>
    </row>
    <row r="252" spans="1:11" s="24" customFormat="1" x14ac:dyDescent="0.15">
      <c r="A252" s="20">
        <v>4</v>
      </c>
      <c r="B252" s="27" t="str">
        <f>VLOOKUP(A252,[1]テーブル!$A$2:$B$12,2)</f>
        <v>官公庁</v>
      </c>
      <c r="C252" s="27">
        <v>2</v>
      </c>
      <c r="D252" s="28" t="str">
        <f>VLOOKUP(C252,[1]テーブル!$D$2:$E$13,2)</f>
        <v xml:space="preserve">市町村
施設
</v>
      </c>
      <c r="E252" s="28" t="s">
        <v>489</v>
      </c>
      <c r="F252" s="32" t="s">
        <v>490</v>
      </c>
      <c r="G252" s="2"/>
      <c r="H252" s="24">
        <v>1</v>
      </c>
      <c r="I252" s="2"/>
      <c r="J252" s="2"/>
    </row>
    <row r="253" spans="1:11" s="24" customFormat="1" x14ac:dyDescent="0.15">
      <c r="A253" s="20">
        <v>4</v>
      </c>
      <c r="B253" s="27" t="str">
        <f>VLOOKUP(A253,[1]テーブル!$A$2:$B$12,2)</f>
        <v>官公庁</v>
      </c>
      <c r="C253" s="27">
        <v>2</v>
      </c>
      <c r="D253" s="28" t="str">
        <f>VLOOKUP(C253,[1]テーブル!$D$2:$E$13,2)</f>
        <v xml:space="preserve">市町村
施設
</v>
      </c>
      <c r="E253" s="22" t="s">
        <v>491</v>
      </c>
      <c r="F253" s="23" t="s">
        <v>492</v>
      </c>
      <c r="G253" s="2"/>
      <c r="H253" s="24">
        <v>1</v>
      </c>
      <c r="I253" s="2"/>
      <c r="J253" s="2"/>
    </row>
    <row r="254" spans="1:11" s="24" customFormat="1" x14ac:dyDescent="0.15">
      <c r="A254" s="20">
        <v>4</v>
      </c>
      <c r="B254" s="27" t="str">
        <f>VLOOKUP(A254,[1]テーブル!$A$2:$B$12,2)</f>
        <v>官公庁</v>
      </c>
      <c r="C254" s="27">
        <v>2</v>
      </c>
      <c r="D254" s="28" t="str">
        <f>VLOOKUP(C254,[1]テーブル!$D$2:$E$13,2)</f>
        <v xml:space="preserve">市町村
施設
</v>
      </c>
      <c r="E254" s="28" t="s">
        <v>493</v>
      </c>
      <c r="F254" s="32" t="s">
        <v>494</v>
      </c>
      <c r="G254" s="2"/>
      <c r="H254" s="24">
        <v>1</v>
      </c>
      <c r="I254" s="2"/>
      <c r="J254" s="2"/>
    </row>
    <row r="255" spans="1:11" x14ac:dyDescent="0.15">
      <c r="A255" s="20">
        <v>5</v>
      </c>
      <c r="B255" s="27" t="str">
        <f>VLOOKUP(A255,[1]テーブル!$A$2:$B$12,2)</f>
        <v>物品販売・飲食店</v>
      </c>
      <c r="C255" s="21">
        <v>2</v>
      </c>
      <c r="D255" s="28" t="str">
        <f>VLOOKUP(C255,[1]テーブル!$D$2:$E$13,2)</f>
        <v xml:space="preserve">市町村
施設
</v>
      </c>
      <c r="E255" s="22" t="s">
        <v>495</v>
      </c>
      <c r="F255" s="23" t="s">
        <v>496</v>
      </c>
      <c r="G255" s="24"/>
      <c r="H255" s="24">
        <v>1</v>
      </c>
      <c r="I255" s="24"/>
      <c r="J255" s="24"/>
      <c r="K255" s="24"/>
    </row>
    <row r="256" spans="1:11" x14ac:dyDescent="0.15">
      <c r="A256" s="20">
        <v>5</v>
      </c>
      <c r="B256" s="27" t="str">
        <f>VLOOKUP(A256,[1]テーブル!$A$2:$B$12,2)</f>
        <v>物品販売・飲食店</v>
      </c>
      <c r="C256" s="21">
        <v>4</v>
      </c>
      <c r="D256" s="28" t="str">
        <f>VLOOKUP(C256,[1]テーブル!$D$2:$E$13,2)</f>
        <v>民間施設</v>
      </c>
      <c r="E256" s="22" t="s">
        <v>497</v>
      </c>
      <c r="F256" s="23" t="s">
        <v>498</v>
      </c>
      <c r="H256" s="24">
        <v>1</v>
      </c>
      <c r="K256" s="24"/>
    </row>
    <row r="257" spans="1:26" x14ac:dyDescent="0.15">
      <c r="A257" s="20">
        <v>5</v>
      </c>
      <c r="B257" s="27" t="str">
        <f>VLOOKUP(A257,[1]テーブル!$A$2:$B$12,2)</f>
        <v>物品販売・飲食店</v>
      </c>
      <c r="C257" s="21">
        <v>4</v>
      </c>
      <c r="D257" s="28" t="str">
        <f>VLOOKUP(C257,[1]テーブル!$D$2:$E$13,2)</f>
        <v>民間施設</v>
      </c>
      <c r="E257" s="22" t="s">
        <v>499</v>
      </c>
      <c r="F257" s="23" t="s">
        <v>500</v>
      </c>
      <c r="H257" s="24">
        <v>1</v>
      </c>
      <c r="K257" s="24"/>
    </row>
    <row r="258" spans="1:26" x14ac:dyDescent="0.15">
      <c r="A258" s="20">
        <v>5</v>
      </c>
      <c r="B258" s="27" t="str">
        <f>VLOOKUP(A258,[1]テーブル!$A$2:$B$12,2)</f>
        <v>物品販売・飲食店</v>
      </c>
      <c r="C258" s="21">
        <v>4</v>
      </c>
      <c r="D258" s="28" t="str">
        <f>VLOOKUP(C258,[1]テーブル!$D$2:$E$13,2)</f>
        <v>民間施設</v>
      </c>
      <c r="E258" s="22" t="s">
        <v>501</v>
      </c>
      <c r="F258" s="23" t="s">
        <v>502</v>
      </c>
      <c r="H258" s="24">
        <v>1</v>
      </c>
      <c r="K258" s="24"/>
    </row>
    <row r="259" spans="1:26" x14ac:dyDescent="0.15">
      <c r="A259" s="20">
        <v>5</v>
      </c>
      <c r="B259" s="27" t="str">
        <f>VLOOKUP(A259,[1]テーブル!$A$2:$B$12,2)</f>
        <v>物品販売・飲食店</v>
      </c>
      <c r="C259" s="21">
        <v>4</v>
      </c>
      <c r="D259" s="28" t="str">
        <f>VLOOKUP(C259,[1]テーブル!$D$2:$E$13,2)</f>
        <v>民間施設</v>
      </c>
      <c r="E259" s="22" t="s">
        <v>503</v>
      </c>
      <c r="F259" s="23" t="s">
        <v>504</v>
      </c>
      <c r="H259" s="24">
        <v>1</v>
      </c>
      <c r="K259" s="24"/>
    </row>
    <row r="260" spans="1:26" x14ac:dyDescent="0.15">
      <c r="A260" s="20">
        <v>5</v>
      </c>
      <c r="B260" s="27" t="str">
        <f>VLOOKUP(A260,[1]テーブル!$A$2:$B$12,2)</f>
        <v>物品販売・飲食店</v>
      </c>
      <c r="C260" s="21">
        <v>4</v>
      </c>
      <c r="D260" s="28" t="str">
        <f>VLOOKUP(C260,[1]テーブル!$D$2:$E$13,2)</f>
        <v>民間施設</v>
      </c>
      <c r="E260" s="22" t="s">
        <v>505</v>
      </c>
      <c r="F260" s="23" t="s">
        <v>506</v>
      </c>
      <c r="H260" s="24">
        <v>1</v>
      </c>
      <c r="K260" s="24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x14ac:dyDescent="0.15">
      <c r="A261" s="20">
        <v>8</v>
      </c>
      <c r="B261" s="27" t="str">
        <f>VLOOKUP(A261,[1]テーブル!$A$2:$B$12,2)</f>
        <v>警察</v>
      </c>
      <c r="C261" s="27">
        <v>1</v>
      </c>
      <c r="D261" s="28" t="str">
        <f>VLOOKUP(C261,[1]テーブル!$D$2:$E$13,2)</f>
        <v xml:space="preserve">県有施設
</v>
      </c>
      <c r="E261" s="22" t="s">
        <v>507</v>
      </c>
      <c r="F261" s="23" t="s">
        <v>508</v>
      </c>
      <c r="H261" s="24">
        <v>1</v>
      </c>
      <c r="I261" s="25"/>
      <c r="K261" s="24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s="31" customFormat="1" x14ac:dyDescent="0.15">
      <c r="A262" s="20">
        <v>8</v>
      </c>
      <c r="B262" s="27" t="str">
        <f>VLOOKUP(A262,[1]テーブル!$A$2:$B$12,2)</f>
        <v>警察</v>
      </c>
      <c r="C262" s="27">
        <v>1</v>
      </c>
      <c r="D262" s="28" t="str">
        <f>VLOOKUP(C262,[1]テーブル!$D$2:$E$13,2)</f>
        <v xml:space="preserve">県有施設
</v>
      </c>
      <c r="E262" s="22" t="s">
        <v>509</v>
      </c>
      <c r="F262" s="23" t="s">
        <v>510</v>
      </c>
      <c r="H262" s="24">
        <v>1</v>
      </c>
      <c r="I262" s="25"/>
      <c r="J262" s="25"/>
      <c r="K262" s="24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x14ac:dyDescent="0.15">
      <c r="A263" s="26">
        <v>9</v>
      </c>
      <c r="B263" s="27" t="str">
        <f>VLOOKUP(A263,[1]テーブル!$A$2:$B$12,2)</f>
        <v>学校</v>
      </c>
      <c r="C263" s="27">
        <v>1</v>
      </c>
      <c r="D263" s="28" t="str">
        <f>VLOOKUP(C263,[1]テーブル!$D$2:$E$13,2)</f>
        <v xml:space="preserve">県有施設
</v>
      </c>
      <c r="E263" s="22" t="s">
        <v>511</v>
      </c>
      <c r="F263" s="23" t="s">
        <v>512</v>
      </c>
      <c r="G263" s="25"/>
      <c r="H263" s="24">
        <v>1</v>
      </c>
      <c r="I263" s="25"/>
      <c r="J263" s="25"/>
      <c r="K263" s="24"/>
    </row>
    <row r="264" spans="1:26" x14ac:dyDescent="0.15">
      <c r="A264" s="20">
        <v>10</v>
      </c>
      <c r="B264" s="27" t="str">
        <f>VLOOKUP(A264,[1]テーブル!$A$2:$B$12,2)</f>
        <v>銀行・郵便局</v>
      </c>
      <c r="C264" s="21">
        <v>4</v>
      </c>
      <c r="D264" s="28" t="str">
        <f>VLOOKUP(C264,[1]テーブル!$D$2:$E$13,2)</f>
        <v>民間施設</v>
      </c>
      <c r="E264" s="22" t="s">
        <v>513</v>
      </c>
      <c r="F264" s="23" t="s">
        <v>514</v>
      </c>
      <c r="H264" s="24">
        <v>1</v>
      </c>
      <c r="K264" s="24"/>
    </row>
    <row r="265" spans="1:26" ht="21.75" thickBot="1" x14ac:dyDescent="0.2">
      <c r="A265" s="46">
        <v>11</v>
      </c>
      <c r="B265" s="47" t="str">
        <f>VLOOKUP(A265,[1]テーブル!$A$2:$B$12,2)</f>
        <v>そのほか</v>
      </c>
      <c r="C265" s="47">
        <v>2</v>
      </c>
      <c r="D265" s="49" t="str">
        <f>VLOOKUP(C265,[1]テーブル!$D$2:$E$13,2)</f>
        <v xml:space="preserve">市町村
施設
</v>
      </c>
      <c r="E265" s="49" t="s">
        <v>515</v>
      </c>
      <c r="F265" s="59" t="s">
        <v>516</v>
      </c>
      <c r="H265" s="24">
        <v>1</v>
      </c>
      <c r="K265" s="24"/>
    </row>
    <row r="266" spans="1:26" ht="21.75" customHeight="1" thickTop="1" thickBot="1" x14ac:dyDescent="0.2">
      <c r="A266" s="85" t="str">
        <f>"倉吉市("&amp;H266&amp;"施設)"</f>
        <v>倉吉市(83施設)</v>
      </c>
      <c r="B266" s="86"/>
      <c r="C266" s="86"/>
      <c r="D266" s="86"/>
      <c r="E266" s="86"/>
      <c r="F266" s="87"/>
      <c r="H266" s="2">
        <f>SUM(H267:H349)</f>
        <v>83</v>
      </c>
      <c r="K266" s="24"/>
    </row>
    <row r="267" spans="1:26" ht="21.75" thickTop="1" x14ac:dyDescent="0.15">
      <c r="A267" s="16">
        <v>1</v>
      </c>
      <c r="B267" s="17" t="str">
        <f>VLOOKUP(A267,[1]テーブル!$A$2:$B$12,2)</f>
        <v>医療機関</v>
      </c>
      <c r="C267" s="17">
        <v>1</v>
      </c>
      <c r="D267" s="18" t="str">
        <f>VLOOKUP(C267,[1]テーブル!$D$2:$E$13,2)</f>
        <v xml:space="preserve">県有施設
</v>
      </c>
      <c r="E267" s="52" t="s">
        <v>517</v>
      </c>
      <c r="F267" s="53" t="s">
        <v>518</v>
      </c>
      <c r="H267" s="2">
        <v>1</v>
      </c>
      <c r="K267" s="24"/>
    </row>
    <row r="268" spans="1:26" x14ac:dyDescent="0.15">
      <c r="A268" s="26">
        <v>1</v>
      </c>
      <c r="B268" s="27" t="str">
        <f>VLOOKUP(A268,[1]テーブル!$A$2:$B$12,2)</f>
        <v>医療機関</v>
      </c>
      <c r="C268" s="21">
        <v>4</v>
      </c>
      <c r="D268" s="28" t="str">
        <f>VLOOKUP(C268,[1]テーブル!$D$2:$E$13,2)</f>
        <v>民間施設</v>
      </c>
      <c r="E268" s="22" t="s">
        <v>519</v>
      </c>
      <c r="F268" s="23" t="s">
        <v>520</v>
      </c>
      <c r="H268" s="2">
        <v>1</v>
      </c>
      <c r="K268" s="24"/>
    </row>
    <row r="269" spans="1:26" x14ac:dyDescent="0.15">
      <c r="A269" s="26">
        <v>1</v>
      </c>
      <c r="B269" s="27" t="str">
        <f>VLOOKUP(A269,[1]テーブル!$A$2:$B$12,2)</f>
        <v>医療機関</v>
      </c>
      <c r="C269" s="21">
        <v>4</v>
      </c>
      <c r="D269" s="28" t="str">
        <f>VLOOKUP(C269,[1]テーブル!$D$2:$E$13,2)</f>
        <v>民間施設</v>
      </c>
      <c r="E269" s="22" t="s">
        <v>521</v>
      </c>
      <c r="F269" s="23" t="s">
        <v>522</v>
      </c>
      <c r="H269" s="2">
        <v>1</v>
      </c>
      <c r="K269" s="24"/>
    </row>
    <row r="270" spans="1:26" x14ac:dyDescent="0.15">
      <c r="A270" s="26">
        <v>1</v>
      </c>
      <c r="B270" s="27" t="str">
        <f>VLOOKUP(A270,[1]テーブル!$A$2:$B$12,2)</f>
        <v>医療機関</v>
      </c>
      <c r="C270" s="21">
        <v>4</v>
      </c>
      <c r="D270" s="28" t="str">
        <f>VLOOKUP(C270,[1]テーブル!$D$2:$E$13,2)</f>
        <v>民間施設</v>
      </c>
      <c r="E270" s="22" t="s">
        <v>523</v>
      </c>
      <c r="F270" s="23" t="s">
        <v>524</v>
      </c>
      <c r="H270" s="2">
        <v>1</v>
      </c>
      <c r="K270" s="24"/>
    </row>
    <row r="271" spans="1:26" x14ac:dyDescent="0.15">
      <c r="A271" s="26">
        <v>1</v>
      </c>
      <c r="B271" s="27" t="str">
        <f>VLOOKUP(A271,[1]テーブル!$A$2:$B$12,2)</f>
        <v>医療機関</v>
      </c>
      <c r="C271" s="21">
        <v>4</v>
      </c>
      <c r="D271" s="28" t="str">
        <f>VLOOKUP(C271,[1]テーブル!$D$2:$E$13,2)</f>
        <v>民間施設</v>
      </c>
      <c r="E271" s="22" t="s">
        <v>525</v>
      </c>
      <c r="F271" s="23" t="s">
        <v>526</v>
      </c>
      <c r="H271" s="2">
        <v>1</v>
      </c>
      <c r="K271" s="24"/>
    </row>
    <row r="272" spans="1:26" x14ac:dyDescent="0.15">
      <c r="A272" s="26">
        <v>1</v>
      </c>
      <c r="B272" s="27" t="str">
        <f>VLOOKUP(A272,[1]テーブル!$A$2:$B$12,2)</f>
        <v>医療機関</v>
      </c>
      <c r="C272" s="21">
        <v>4</v>
      </c>
      <c r="D272" s="28" t="str">
        <f>VLOOKUP(C272,[1]テーブル!$D$2:$E$13,2)</f>
        <v>民間施設</v>
      </c>
      <c r="E272" s="22" t="s">
        <v>527</v>
      </c>
      <c r="F272" s="23" t="s">
        <v>528</v>
      </c>
      <c r="H272" s="2">
        <v>1</v>
      </c>
      <c r="K272" s="24"/>
    </row>
    <row r="273" spans="1:11" x14ac:dyDescent="0.15">
      <c r="A273" s="26">
        <v>1</v>
      </c>
      <c r="B273" s="27" t="str">
        <f>VLOOKUP(A273,[1]テーブル!$A$2:$B$12,2)</f>
        <v>医療機関</v>
      </c>
      <c r="C273" s="21">
        <v>4</v>
      </c>
      <c r="D273" s="28" t="str">
        <f>VLOOKUP(C273,[1]テーブル!$D$2:$E$13,2)</f>
        <v>民間施設</v>
      </c>
      <c r="E273" s="22" t="s">
        <v>529</v>
      </c>
      <c r="F273" s="23" t="s">
        <v>530</v>
      </c>
      <c r="H273" s="2">
        <v>1</v>
      </c>
      <c r="K273" s="24"/>
    </row>
    <row r="274" spans="1:11" x14ac:dyDescent="0.15">
      <c r="A274" s="26">
        <v>2</v>
      </c>
      <c r="B274" s="27" t="str">
        <f>VLOOKUP(A274,[1]テーブル!$A$2:$B$12,2)</f>
        <v>福祉施設</v>
      </c>
      <c r="C274" s="27">
        <v>1</v>
      </c>
      <c r="D274" s="28" t="str">
        <f>VLOOKUP(C274,[1]テーブル!$D$2:$E$13,2)</f>
        <v xml:space="preserve">県有施設
</v>
      </c>
      <c r="E274" s="22" t="s">
        <v>531</v>
      </c>
      <c r="F274" s="23" t="s">
        <v>532</v>
      </c>
      <c r="H274" s="2">
        <v>1</v>
      </c>
      <c r="K274" s="24"/>
    </row>
    <row r="275" spans="1:11" x14ac:dyDescent="0.15">
      <c r="A275" s="26">
        <v>2</v>
      </c>
      <c r="B275" s="27" t="str">
        <f>VLOOKUP(A275,[1]テーブル!$A$2:$B$12,2)</f>
        <v>福祉施設</v>
      </c>
      <c r="C275" s="21">
        <v>4</v>
      </c>
      <c r="D275" s="28" t="str">
        <f>VLOOKUP(C275,[1]テーブル!$D$2:$E$13,2)</f>
        <v>民間施設</v>
      </c>
      <c r="E275" s="22" t="s">
        <v>533</v>
      </c>
      <c r="F275" s="23" t="s">
        <v>534</v>
      </c>
      <c r="H275" s="2">
        <v>1</v>
      </c>
      <c r="K275" s="24"/>
    </row>
    <row r="276" spans="1:11" x14ac:dyDescent="0.15">
      <c r="A276" s="26">
        <v>2</v>
      </c>
      <c r="B276" s="27" t="str">
        <f>VLOOKUP(A276,[1]テーブル!$A$2:$B$12,2)</f>
        <v>福祉施設</v>
      </c>
      <c r="C276" s="21">
        <v>4</v>
      </c>
      <c r="D276" s="28" t="str">
        <f>VLOOKUP(C276,[1]テーブル!$D$2:$E$13,2)</f>
        <v>民間施設</v>
      </c>
      <c r="E276" s="22" t="s">
        <v>535</v>
      </c>
      <c r="F276" s="23" t="s">
        <v>536</v>
      </c>
      <c r="H276" s="2">
        <v>1</v>
      </c>
      <c r="K276" s="24"/>
    </row>
    <row r="277" spans="1:11" x14ac:dyDescent="0.15">
      <c r="A277" s="26">
        <v>2</v>
      </c>
      <c r="B277" s="27" t="str">
        <f>VLOOKUP(A277,[1]テーブル!$A$2:$B$12,2)</f>
        <v>福祉施設</v>
      </c>
      <c r="C277" s="21">
        <v>4</v>
      </c>
      <c r="D277" s="28" t="str">
        <f>VLOOKUP(C277,[1]テーブル!$D$2:$E$13,2)</f>
        <v>民間施設</v>
      </c>
      <c r="E277" s="22" t="s">
        <v>537</v>
      </c>
      <c r="F277" s="23" t="s">
        <v>538</v>
      </c>
      <c r="H277" s="2">
        <v>1</v>
      </c>
      <c r="K277" s="24"/>
    </row>
    <row r="278" spans="1:11" x14ac:dyDescent="0.15">
      <c r="A278" s="26">
        <v>2</v>
      </c>
      <c r="B278" s="27" t="str">
        <f>VLOOKUP(A278,[1]テーブル!$A$2:$B$12,2)</f>
        <v>福祉施設</v>
      </c>
      <c r="C278" s="21">
        <v>4</v>
      </c>
      <c r="D278" s="28" t="str">
        <f>VLOOKUP(C278,[1]テーブル!$D$2:$E$13,2)</f>
        <v>民間施設</v>
      </c>
      <c r="E278" s="22" t="s">
        <v>539</v>
      </c>
      <c r="F278" s="23" t="s">
        <v>540</v>
      </c>
      <c r="H278" s="2">
        <v>1</v>
      </c>
      <c r="K278" s="24"/>
    </row>
    <row r="279" spans="1:11" x14ac:dyDescent="0.15">
      <c r="A279" s="26">
        <v>2</v>
      </c>
      <c r="B279" s="27" t="str">
        <f>VLOOKUP(A279,[1]テーブル!$A$2:$B$12,2)</f>
        <v>福祉施設</v>
      </c>
      <c r="C279" s="21">
        <v>4</v>
      </c>
      <c r="D279" s="28" t="str">
        <f>VLOOKUP(C279,[1]テーブル!$D$2:$E$13,2)</f>
        <v>民間施設</v>
      </c>
      <c r="E279" s="22" t="s">
        <v>541</v>
      </c>
      <c r="F279" s="23" t="s">
        <v>542</v>
      </c>
      <c r="H279" s="2">
        <v>1</v>
      </c>
      <c r="K279" s="24"/>
    </row>
    <row r="280" spans="1:11" x14ac:dyDescent="0.15">
      <c r="A280" s="26">
        <v>3</v>
      </c>
      <c r="B280" s="27" t="str">
        <f>VLOOKUP(A280,[1]テーブル!$A$2:$B$12,2)</f>
        <v>文化施設</v>
      </c>
      <c r="C280" s="27">
        <v>1</v>
      </c>
      <c r="D280" s="28" t="str">
        <f>VLOOKUP(C280,[1]テーブル!$D$2:$E$13,2)</f>
        <v xml:space="preserve">県有施設
</v>
      </c>
      <c r="E280" s="28" t="s">
        <v>543</v>
      </c>
      <c r="F280" s="32" t="s">
        <v>544</v>
      </c>
      <c r="H280" s="2">
        <v>1</v>
      </c>
      <c r="K280" s="24"/>
    </row>
    <row r="281" spans="1:11" x14ac:dyDescent="0.15">
      <c r="A281" s="26">
        <v>3</v>
      </c>
      <c r="B281" s="27" t="str">
        <f>VLOOKUP(A281,[1]テーブル!$A$2:$B$12,2)</f>
        <v>文化施設</v>
      </c>
      <c r="C281" s="27">
        <v>1</v>
      </c>
      <c r="D281" s="28" t="str">
        <f>VLOOKUP(C281,[1]テーブル!$D$2:$E$13,2)</f>
        <v xml:space="preserve">県有施設
</v>
      </c>
      <c r="E281" s="28" t="s">
        <v>545</v>
      </c>
      <c r="F281" s="32" t="s">
        <v>544</v>
      </c>
      <c r="H281" s="2">
        <v>1</v>
      </c>
      <c r="K281" s="24"/>
    </row>
    <row r="282" spans="1:11" x14ac:dyDescent="0.15">
      <c r="A282" s="26">
        <v>3</v>
      </c>
      <c r="B282" s="27" t="str">
        <f>VLOOKUP(A282,[1]テーブル!$A$2:$B$12,2)</f>
        <v>文化施設</v>
      </c>
      <c r="C282" s="27">
        <v>2</v>
      </c>
      <c r="D282" s="28" t="str">
        <f>VLOOKUP(C282,[1]テーブル!$D$2:$E$13,2)</f>
        <v xml:space="preserve">市町村
施設
</v>
      </c>
      <c r="E282" s="28" t="s">
        <v>546</v>
      </c>
      <c r="F282" s="32" t="s">
        <v>547</v>
      </c>
      <c r="H282" s="2">
        <v>1</v>
      </c>
      <c r="K282" s="24"/>
    </row>
    <row r="283" spans="1:11" x14ac:dyDescent="0.15">
      <c r="A283" s="26">
        <v>3</v>
      </c>
      <c r="B283" s="27" t="str">
        <f>VLOOKUP(A283,[1]テーブル!$A$2:$B$12,2)</f>
        <v>文化施設</v>
      </c>
      <c r="C283" s="27">
        <v>2</v>
      </c>
      <c r="D283" s="28" t="str">
        <f>VLOOKUP(C283,[1]テーブル!$D$2:$E$13,2)</f>
        <v xml:space="preserve">市町村
施設
</v>
      </c>
      <c r="E283" s="22" t="s">
        <v>548</v>
      </c>
      <c r="F283" s="23" t="s">
        <v>549</v>
      </c>
      <c r="H283" s="2">
        <v>1</v>
      </c>
      <c r="K283" s="24"/>
    </row>
    <row r="284" spans="1:11" x14ac:dyDescent="0.15">
      <c r="A284" s="26">
        <v>3</v>
      </c>
      <c r="B284" s="27" t="str">
        <f>VLOOKUP(A284,[1]テーブル!$A$2:$B$12,2)</f>
        <v>文化施設</v>
      </c>
      <c r="C284" s="27">
        <v>2</v>
      </c>
      <c r="D284" s="28" t="str">
        <f>VLOOKUP(C284,[1]テーブル!$D$2:$E$13,2)</f>
        <v xml:space="preserve">市町村
施設
</v>
      </c>
      <c r="E284" s="22" t="s">
        <v>550</v>
      </c>
      <c r="F284" s="23" t="s">
        <v>551</v>
      </c>
      <c r="H284" s="2">
        <v>1</v>
      </c>
      <c r="K284" s="24"/>
    </row>
    <row r="285" spans="1:11" x14ac:dyDescent="0.15">
      <c r="A285" s="26">
        <v>3</v>
      </c>
      <c r="B285" s="27" t="str">
        <f>VLOOKUP(A285,[1]テーブル!$A$2:$B$12,2)</f>
        <v>文化施設</v>
      </c>
      <c r="C285" s="27">
        <v>2</v>
      </c>
      <c r="D285" s="28" t="str">
        <f>VLOOKUP(C285,[1]テーブル!$D$2:$E$13,2)</f>
        <v xml:space="preserve">市町村
施設
</v>
      </c>
      <c r="E285" s="22" t="s">
        <v>552</v>
      </c>
      <c r="F285" s="23" t="s">
        <v>553</v>
      </c>
      <c r="H285" s="2">
        <v>1</v>
      </c>
      <c r="K285" s="24"/>
    </row>
    <row r="286" spans="1:11" x14ac:dyDescent="0.15">
      <c r="A286" s="26">
        <v>3</v>
      </c>
      <c r="B286" s="27" t="str">
        <f>VLOOKUP(A286,[1]テーブル!$A$2:$B$12,2)</f>
        <v>文化施設</v>
      </c>
      <c r="C286" s="27">
        <v>2</v>
      </c>
      <c r="D286" s="28" t="str">
        <f>VLOOKUP(C286,[1]テーブル!$D$2:$E$13,2)</f>
        <v xml:space="preserve">市町村
施設
</v>
      </c>
      <c r="E286" s="22" t="s">
        <v>554</v>
      </c>
      <c r="F286" s="23" t="s">
        <v>555</v>
      </c>
      <c r="H286" s="2">
        <v>1</v>
      </c>
      <c r="K286" s="24"/>
    </row>
    <row r="287" spans="1:11" x14ac:dyDescent="0.15">
      <c r="A287" s="26">
        <v>3</v>
      </c>
      <c r="B287" s="27" t="str">
        <f>VLOOKUP(A287,[1]テーブル!$A$2:$B$12,2)</f>
        <v>文化施設</v>
      </c>
      <c r="C287" s="27">
        <v>2</v>
      </c>
      <c r="D287" s="28" t="str">
        <f>VLOOKUP(C287,[1]テーブル!$D$2:$E$13,2)</f>
        <v xml:space="preserve">市町村
施設
</v>
      </c>
      <c r="E287" s="22" t="s">
        <v>556</v>
      </c>
      <c r="F287" s="23" t="s">
        <v>557</v>
      </c>
      <c r="H287" s="2">
        <v>1</v>
      </c>
      <c r="K287" s="24"/>
    </row>
    <row r="288" spans="1:11" x14ac:dyDescent="0.15">
      <c r="A288" s="26">
        <v>3</v>
      </c>
      <c r="B288" s="27" t="str">
        <f>VLOOKUP(A288,[1]テーブル!$A$2:$B$12,2)</f>
        <v>文化施設</v>
      </c>
      <c r="C288" s="27">
        <v>2</v>
      </c>
      <c r="D288" s="28" t="str">
        <f>VLOOKUP(C288,[1]テーブル!$D$2:$E$13,2)</f>
        <v xml:space="preserve">市町村
施設
</v>
      </c>
      <c r="E288" s="22" t="s">
        <v>558</v>
      </c>
      <c r="F288" s="23" t="s">
        <v>559</v>
      </c>
      <c r="H288" s="2">
        <v>1</v>
      </c>
      <c r="K288" s="24"/>
    </row>
    <row r="289" spans="1:11" x14ac:dyDescent="0.15">
      <c r="A289" s="26">
        <v>3</v>
      </c>
      <c r="B289" s="27" t="str">
        <f>VLOOKUP(A289,[1]テーブル!$A$2:$B$12,2)</f>
        <v>文化施設</v>
      </c>
      <c r="C289" s="27">
        <v>2</v>
      </c>
      <c r="D289" s="28" t="str">
        <f>VLOOKUP(C289,[1]テーブル!$D$2:$E$13,2)</f>
        <v xml:space="preserve">市町村
施設
</v>
      </c>
      <c r="E289" s="22" t="s">
        <v>560</v>
      </c>
      <c r="F289" s="23" t="s">
        <v>561</v>
      </c>
      <c r="H289" s="2">
        <v>1</v>
      </c>
      <c r="K289" s="24"/>
    </row>
    <row r="290" spans="1:11" x14ac:dyDescent="0.15">
      <c r="A290" s="26">
        <v>3</v>
      </c>
      <c r="B290" s="27" t="str">
        <f>VLOOKUP(A290,[1]テーブル!$A$2:$B$12,2)</f>
        <v>文化施設</v>
      </c>
      <c r="C290" s="27">
        <v>2</v>
      </c>
      <c r="D290" s="28" t="str">
        <f>VLOOKUP(C290,[1]テーブル!$D$2:$E$13,2)</f>
        <v xml:space="preserve">市町村
施設
</v>
      </c>
      <c r="E290" s="22" t="s">
        <v>562</v>
      </c>
      <c r="F290" s="23" t="s">
        <v>563</v>
      </c>
      <c r="H290" s="2">
        <v>1</v>
      </c>
      <c r="K290" s="24"/>
    </row>
    <row r="291" spans="1:11" x14ac:dyDescent="0.15">
      <c r="A291" s="26">
        <v>3</v>
      </c>
      <c r="B291" s="27" t="str">
        <f>VLOOKUP(A291,[1]テーブル!$A$2:$B$12,2)</f>
        <v>文化施設</v>
      </c>
      <c r="C291" s="27">
        <v>2</v>
      </c>
      <c r="D291" s="28" t="str">
        <f>VLOOKUP(C291,[1]テーブル!$D$2:$E$13,2)</f>
        <v xml:space="preserve">市町村
施設
</v>
      </c>
      <c r="E291" s="22" t="s">
        <v>564</v>
      </c>
      <c r="F291" s="23" t="s">
        <v>565</v>
      </c>
      <c r="H291" s="2">
        <v>1</v>
      </c>
      <c r="K291" s="24"/>
    </row>
    <row r="292" spans="1:11" x14ac:dyDescent="0.15">
      <c r="A292" s="26">
        <v>3</v>
      </c>
      <c r="B292" s="27" t="str">
        <f>VLOOKUP(A292,[1]テーブル!$A$2:$B$12,2)</f>
        <v>文化施設</v>
      </c>
      <c r="C292" s="27">
        <v>2</v>
      </c>
      <c r="D292" s="28" t="str">
        <f>VLOOKUP(C292,[1]テーブル!$D$2:$E$13,2)</f>
        <v xml:space="preserve">市町村
施設
</v>
      </c>
      <c r="E292" s="22" t="s">
        <v>566</v>
      </c>
      <c r="F292" s="23" t="s">
        <v>567</v>
      </c>
      <c r="H292" s="2">
        <v>1</v>
      </c>
      <c r="K292" s="24"/>
    </row>
    <row r="293" spans="1:11" x14ac:dyDescent="0.15">
      <c r="A293" s="26">
        <v>3</v>
      </c>
      <c r="B293" s="27" t="str">
        <f>VLOOKUP(A293,[1]テーブル!$A$2:$B$12,2)</f>
        <v>文化施設</v>
      </c>
      <c r="C293" s="27">
        <v>2</v>
      </c>
      <c r="D293" s="28" t="str">
        <f>VLOOKUP(C293,[1]テーブル!$D$2:$E$13,2)</f>
        <v xml:space="preserve">市町村
施設
</v>
      </c>
      <c r="E293" s="22" t="s">
        <v>568</v>
      </c>
      <c r="F293" s="23" t="s">
        <v>569</v>
      </c>
      <c r="H293" s="2">
        <v>1</v>
      </c>
      <c r="K293" s="24"/>
    </row>
    <row r="294" spans="1:11" x14ac:dyDescent="0.15">
      <c r="A294" s="26">
        <v>3</v>
      </c>
      <c r="B294" s="27" t="str">
        <f>VLOOKUP(A294,[1]テーブル!$A$2:$B$12,2)</f>
        <v>文化施設</v>
      </c>
      <c r="C294" s="27">
        <v>2</v>
      </c>
      <c r="D294" s="28" t="str">
        <f>VLOOKUP(C294,[1]テーブル!$D$2:$E$13,2)</f>
        <v xml:space="preserve">市町村
施設
</v>
      </c>
      <c r="E294" s="22" t="s">
        <v>570</v>
      </c>
      <c r="F294" s="23" t="s">
        <v>571</v>
      </c>
      <c r="H294" s="2">
        <v>1</v>
      </c>
      <c r="K294" s="24"/>
    </row>
    <row r="295" spans="1:11" x14ac:dyDescent="0.15">
      <c r="A295" s="26">
        <v>3</v>
      </c>
      <c r="B295" s="27" t="str">
        <f>VLOOKUP(A295,[1]テーブル!$A$2:$B$12,2)</f>
        <v>文化施設</v>
      </c>
      <c r="C295" s="27">
        <v>2</v>
      </c>
      <c r="D295" s="28" t="str">
        <f>VLOOKUP(C295,[1]テーブル!$D$2:$E$13,2)</f>
        <v xml:space="preserve">市町村
施設
</v>
      </c>
      <c r="E295" s="60" t="s">
        <v>572</v>
      </c>
      <c r="F295" s="32" t="s">
        <v>573</v>
      </c>
      <c r="H295" s="2">
        <v>1</v>
      </c>
      <c r="K295" s="24"/>
    </row>
    <row r="296" spans="1:11" x14ac:dyDescent="0.15">
      <c r="A296" s="26">
        <v>4</v>
      </c>
      <c r="B296" s="27" t="str">
        <f>VLOOKUP(A296,[1]テーブル!$A$2:$B$12,2)</f>
        <v>官公庁</v>
      </c>
      <c r="C296" s="27">
        <v>1</v>
      </c>
      <c r="D296" s="28" t="str">
        <f>VLOOKUP(C296,[1]テーブル!$D$2:$E$13,2)</f>
        <v xml:space="preserve">県有施設
</v>
      </c>
      <c r="E296" s="22" t="s">
        <v>574</v>
      </c>
      <c r="F296" s="23" t="s">
        <v>575</v>
      </c>
      <c r="H296" s="2">
        <v>1</v>
      </c>
      <c r="K296" s="24"/>
    </row>
    <row r="297" spans="1:11" x14ac:dyDescent="0.15">
      <c r="A297" s="26">
        <v>4</v>
      </c>
      <c r="B297" s="27" t="str">
        <f>VLOOKUP(A297,[1]テーブル!$A$2:$B$12,2)</f>
        <v>官公庁</v>
      </c>
      <c r="C297" s="27">
        <v>2</v>
      </c>
      <c r="D297" s="28" t="str">
        <f>VLOOKUP(C297,[1]テーブル!$D$2:$E$13,2)</f>
        <v xml:space="preserve">市町村
施設
</v>
      </c>
      <c r="E297" s="28" t="s">
        <v>576</v>
      </c>
      <c r="F297" s="32" t="s">
        <v>577</v>
      </c>
      <c r="H297" s="2">
        <v>1</v>
      </c>
      <c r="K297" s="24"/>
    </row>
    <row r="298" spans="1:11" x14ac:dyDescent="0.15">
      <c r="A298" s="26">
        <v>4</v>
      </c>
      <c r="B298" s="27" t="str">
        <f>VLOOKUP(A298,[1]テーブル!$A$2:$B$12,2)</f>
        <v>官公庁</v>
      </c>
      <c r="C298" s="27">
        <v>2</v>
      </c>
      <c r="D298" s="28" t="str">
        <f>VLOOKUP(C298,[1]テーブル!$D$2:$E$13,2)</f>
        <v xml:space="preserve">市町村
施設
</v>
      </c>
      <c r="E298" s="28" t="s">
        <v>578</v>
      </c>
      <c r="F298" s="32" t="s">
        <v>579</v>
      </c>
      <c r="H298" s="2">
        <v>1</v>
      </c>
      <c r="K298" s="24"/>
    </row>
    <row r="299" spans="1:11" x14ac:dyDescent="0.15">
      <c r="A299" s="26">
        <v>4</v>
      </c>
      <c r="B299" s="27" t="str">
        <f>VLOOKUP(A299,[1]テーブル!$A$2:$B$12,2)</f>
        <v>官公庁</v>
      </c>
      <c r="C299" s="27">
        <v>2</v>
      </c>
      <c r="D299" s="28" t="str">
        <f>VLOOKUP(C299,[1]テーブル!$D$2:$E$13,2)</f>
        <v xml:space="preserve">市町村
施設
</v>
      </c>
      <c r="E299" s="22" t="s">
        <v>580</v>
      </c>
      <c r="F299" s="23" t="s">
        <v>581</v>
      </c>
      <c r="H299" s="2">
        <v>1</v>
      </c>
      <c r="K299" s="24"/>
    </row>
    <row r="300" spans="1:11" x14ac:dyDescent="0.15">
      <c r="A300" s="26">
        <v>4</v>
      </c>
      <c r="B300" s="27" t="str">
        <f>VLOOKUP(A300,[1]テーブル!$A$2:$B$12,2)</f>
        <v>官公庁</v>
      </c>
      <c r="C300" s="27">
        <v>3</v>
      </c>
      <c r="D300" s="28" t="str">
        <f>VLOOKUP(C300,[1]テーブル!$D$2:$E$13,2)</f>
        <v xml:space="preserve">国有施設
</v>
      </c>
      <c r="E300" s="22" t="s">
        <v>582</v>
      </c>
      <c r="F300" s="23" t="s">
        <v>583</v>
      </c>
      <c r="H300" s="2">
        <v>1</v>
      </c>
      <c r="K300" s="24"/>
    </row>
    <row r="301" spans="1:11" x14ac:dyDescent="0.15">
      <c r="A301" s="26">
        <v>5</v>
      </c>
      <c r="B301" s="27" t="str">
        <f>VLOOKUP(A301,[1]テーブル!$A$2:$B$12,2)</f>
        <v>物品販売・飲食店</v>
      </c>
      <c r="C301" s="21">
        <v>4</v>
      </c>
      <c r="D301" s="28" t="str">
        <f>VLOOKUP(C301,[1]テーブル!$D$2:$E$13,2)</f>
        <v>民間施設</v>
      </c>
      <c r="E301" s="22" t="s">
        <v>584</v>
      </c>
      <c r="F301" s="23" t="s">
        <v>585</v>
      </c>
      <c r="H301" s="2">
        <v>1</v>
      </c>
      <c r="K301" s="24"/>
    </row>
    <row r="302" spans="1:11" x14ac:dyDescent="0.15">
      <c r="A302" s="26">
        <v>5</v>
      </c>
      <c r="B302" s="27" t="str">
        <f>VLOOKUP(A302,[1]テーブル!$A$2:$B$12,2)</f>
        <v>物品販売・飲食店</v>
      </c>
      <c r="C302" s="21">
        <v>4</v>
      </c>
      <c r="D302" s="28" t="str">
        <f>VLOOKUP(C302,[1]テーブル!$D$2:$E$13,2)</f>
        <v>民間施設</v>
      </c>
      <c r="E302" s="22" t="s">
        <v>586</v>
      </c>
      <c r="F302" s="23" t="s">
        <v>587</v>
      </c>
      <c r="H302" s="2">
        <v>1</v>
      </c>
      <c r="K302" s="24"/>
    </row>
    <row r="303" spans="1:11" x14ac:dyDescent="0.15">
      <c r="A303" s="26">
        <v>5</v>
      </c>
      <c r="B303" s="27" t="str">
        <f>VLOOKUP(A303,[1]テーブル!$A$2:$B$12,2)</f>
        <v>物品販売・飲食店</v>
      </c>
      <c r="C303" s="21">
        <v>4</v>
      </c>
      <c r="D303" s="28" t="str">
        <f>VLOOKUP(C303,[1]テーブル!$D$2:$E$13,2)</f>
        <v>民間施設</v>
      </c>
      <c r="E303" s="22" t="s">
        <v>588</v>
      </c>
      <c r="F303" s="23" t="s">
        <v>589</v>
      </c>
      <c r="H303" s="2">
        <v>1</v>
      </c>
      <c r="K303" s="24"/>
    </row>
    <row r="304" spans="1:11" x14ac:dyDescent="0.15">
      <c r="A304" s="26">
        <v>5</v>
      </c>
      <c r="B304" s="27" t="str">
        <f>VLOOKUP(A304,[1]テーブル!$A$2:$B$12,2)</f>
        <v>物品販売・飲食店</v>
      </c>
      <c r="C304" s="21">
        <v>4</v>
      </c>
      <c r="D304" s="28" t="str">
        <f>VLOOKUP(C304,[1]テーブル!$D$2:$E$13,2)</f>
        <v>民間施設</v>
      </c>
      <c r="E304" s="22" t="s">
        <v>590</v>
      </c>
      <c r="F304" s="23" t="s">
        <v>591</v>
      </c>
      <c r="H304" s="2">
        <v>1</v>
      </c>
      <c r="K304" s="24"/>
    </row>
    <row r="305" spans="1:11" x14ac:dyDescent="0.15">
      <c r="A305" s="26">
        <v>5</v>
      </c>
      <c r="B305" s="27" t="str">
        <f>VLOOKUP(A305,[1]テーブル!$A$2:$B$12,2)</f>
        <v>物品販売・飲食店</v>
      </c>
      <c r="C305" s="21">
        <v>4</v>
      </c>
      <c r="D305" s="28" t="str">
        <f>VLOOKUP(C305,[1]テーブル!$D$2:$E$13,2)</f>
        <v>民間施設</v>
      </c>
      <c r="E305" s="22" t="s">
        <v>592</v>
      </c>
      <c r="F305" s="23" t="s">
        <v>593</v>
      </c>
      <c r="H305" s="2">
        <v>1</v>
      </c>
      <c r="K305" s="24"/>
    </row>
    <row r="306" spans="1:11" ht="21.75" customHeight="1" x14ac:dyDescent="0.15">
      <c r="A306" s="26">
        <v>5</v>
      </c>
      <c r="B306" s="27" t="str">
        <f>VLOOKUP(A306,[1]テーブル!$A$2:$B$12,2)</f>
        <v>物品販売・飲食店</v>
      </c>
      <c r="C306" s="21">
        <v>4</v>
      </c>
      <c r="D306" s="28" t="str">
        <f>VLOOKUP(C306,[1]テーブル!$D$2:$E$13,2)</f>
        <v>民間施設</v>
      </c>
      <c r="E306" s="22" t="s">
        <v>594</v>
      </c>
      <c r="F306" s="23" t="s">
        <v>595</v>
      </c>
      <c r="H306" s="2">
        <v>1</v>
      </c>
      <c r="K306" s="24"/>
    </row>
    <row r="307" spans="1:11" ht="21.75" customHeight="1" x14ac:dyDescent="0.15">
      <c r="A307" s="26">
        <v>5</v>
      </c>
      <c r="B307" s="27" t="str">
        <f>VLOOKUP(A307,[1]テーブル!$A$2:$B$12,2)</f>
        <v>物品販売・飲食店</v>
      </c>
      <c r="C307" s="21">
        <v>4</v>
      </c>
      <c r="D307" s="28" t="str">
        <f>VLOOKUP(C307,[1]テーブル!$D$2:$E$13,2)</f>
        <v>民間施設</v>
      </c>
      <c r="E307" s="22" t="s">
        <v>596</v>
      </c>
      <c r="F307" s="23" t="s">
        <v>597</v>
      </c>
      <c r="H307" s="2">
        <v>1</v>
      </c>
      <c r="K307" s="24"/>
    </row>
    <row r="308" spans="1:11" ht="21.75" customHeight="1" x14ac:dyDescent="0.2">
      <c r="A308" s="26">
        <v>5</v>
      </c>
      <c r="B308" s="27" t="str">
        <f>VLOOKUP(A308,[1]テーブル!$A$2:$B$12,2)</f>
        <v>物品販売・飲食店</v>
      </c>
      <c r="C308" s="21">
        <v>4</v>
      </c>
      <c r="D308" s="28" t="str">
        <f>VLOOKUP(C308,[1]テーブル!$D$2:$E$13,2)</f>
        <v>民間施設</v>
      </c>
      <c r="E308" s="39" t="s">
        <v>598</v>
      </c>
      <c r="F308" s="40" t="s">
        <v>599</v>
      </c>
      <c r="H308" s="2">
        <v>1</v>
      </c>
      <c r="K308" s="24"/>
    </row>
    <row r="309" spans="1:11" ht="21.75" customHeight="1" x14ac:dyDescent="0.2">
      <c r="A309" s="26">
        <v>5</v>
      </c>
      <c r="B309" s="27" t="str">
        <f>VLOOKUP(A309,[1]テーブル!$A$2:$B$12,2)</f>
        <v>物品販売・飲食店</v>
      </c>
      <c r="C309" s="21">
        <v>4</v>
      </c>
      <c r="D309" s="28" t="str">
        <f>VLOOKUP(C309,[1]テーブル!$D$2:$E$13,2)</f>
        <v>民間施設</v>
      </c>
      <c r="E309" s="39" t="s">
        <v>600</v>
      </c>
      <c r="F309" s="40" t="s">
        <v>601</v>
      </c>
      <c r="H309" s="2">
        <v>1</v>
      </c>
      <c r="K309" s="24"/>
    </row>
    <row r="310" spans="1:11" ht="21.75" customHeight="1" x14ac:dyDescent="0.2">
      <c r="A310" s="26">
        <v>5</v>
      </c>
      <c r="B310" s="27" t="str">
        <f>VLOOKUP(A310,[1]テーブル!$A$2:$B$12,2)</f>
        <v>物品販売・飲食店</v>
      </c>
      <c r="C310" s="21">
        <v>4</v>
      </c>
      <c r="D310" s="28" t="str">
        <f>VLOOKUP(C310,[1]テーブル!$D$2:$E$13,2)</f>
        <v>民間施設</v>
      </c>
      <c r="E310" s="39" t="s">
        <v>602</v>
      </c>
      <c r="F310" s="40" t="s">
        <v>603</v>
      </c>
      <c r="H310" s="2">
        <v>1</v>
      </c>
      <c r="K310" s="24"/>
    </row>
    <row r="311" spans="1:11" ht="21.75" customHeight="1" x14ac:dyDescent="0.2">
      <c r="A311" s="26">
        <v>5</v>
      </c>
      <c r="B311" s="27" t="str">
        <f>VLOOKUP(A311,[1]テーブル!$A$2:$B$12,2)</f>
        <v>物品販売・飲食店</v>
      </c>
      <c r="C311" s="21">
        <v>4</v>
      </c>
      <c r="D311" s="28" t="str">
        <f>VLOOKUP(C311,[1]テーブル!$D$2:$E$13,2)</f>
        <v>民間施設</v>
      </c>
      <c r="E311" s="39" t="s">
        <v>604</v>
      </c>
      <c r="F311" s="40" t="s">
        <v>605</v>
      </c>
      <c r="H311" s="2">
        <v>1</v>
      </c>
      <c r="K311" s="24"/>
    </row>
    <row r="312" spans="1:11" ht="21.75" customHeight="1" x14ac:dyDescent="0.2">
      <c r="A312" s="26">
        <v>5</v>
      </c>
      <c r="B312" s="27" t="str">
        <f>VLOOKUP(A312,[1]テーブル!$A$2:$B$12,2)</f>
        <v>物品販売・飲食店</v>
      </c>
      <c r="C312" s="21">
        <v>4</v>
      </c>
      <c r="D312" s="28" t="str">
        <f>VLOOKUP(C312,[1]テーブル!$D$2:$E$13,2)</f>
        <v>民間施設</v>
      </c>
      <c r="E312" s="39" t="s">
        <v>606</v>
      </c>
      <c r="F312" s="40" t="s">
        <v>607</v>
      </c>
      <c r="H312" s="2">
        <v>1</v>
      </c>
      <c r="K312" s="24"/>
    </row>
    <row r="313" spans="1:11" ht="21.75" customHeight="1" x14ac:dyDescent="0.2">
      <c r="A313" s="26">
        <v>5</v>
      </c>
      <c r="B313" s="27" t="str">
        <f>VLOOKUP(A313,[1]テーブル!$A$2:$B$12,2)</f>
        <v>物品販売・飲食店</v>
      </c>
      <c r="C313" s="21">
        <v>4</v>
      </c>
      <c r="D313" s="28" t="str">
        <f>VLOOKUP(C313,[1]テーブル!$D$2:$E$13,2)</f>
        <v>民間施設</v>
      </c>
      <c r="E313" s="39" t="s">
        <v>608</v>
      </c>
      <c r="F313" s="40" t="s">
        <v>609</v>
      </c>
      <c r="H313" s="2">
        <v>1</v>
      </c>
      <c r="K313" s="24"/>
    </row>
    <row r="314" spans="1:11" ht="21.75" customHeight="1" x14ac:dyDescent="0.2">
      <c r="A314" s="26">
        <v>5</v>
      </c>
      <c r="B314" s="27" t="str">
        <f>VLOOKUP(A314,[1]テーブル!$A$2:$B$12,2)</f>
        <v>物品販売・飲食店</v>
      </c>
      <c r="C314" s="21">
        <v>4</v>
      </c>
      <c r="D314" s="28" t="str">
        <f>VLOOKUP(C314,[1]テーブル!$D$2:$E$13,2)</f>
        <v>民間施設</v>
      </c>
      <c r="E314" s="39" t="s">
        <v>610</v>
      </c>
      <c r="F314" s="40" t="s">
        <v>611</v>
      </c>
      <c r="H314" s="2">
        <v>1</v>
      </c>
      <c r="K314" s="24"/>
    </row>
    <row r="315" spans="1:11" ht="21.75" customHeight="1" x14ac:dyDescent="0.2">
      <c r="A315" s="26">
        <v>5</v>
      </c>
      <c r="B315" s="27" t="str">
        <f>VLOOKUP(A315,[1]テーブル!$A$2:$B$12,2)</f>
        <v>物品販売・飲食店</v>
      </c>
      <c r="C315" s="21">
        <v>4</v>
      </c>
      <c r="D315" s="28" t="str">
        <f>VLOOKUP(C315,[1]テーブル!$D$2:$E$13,2)</f>
        <v>民間施設</v>
      </c>
      <c r="E315" s="39" t="s">
        <v>612</v>
      </c>
      <c r="F315" s="40" t="s">
        <v>613</v>
      </c>
      <c r="H315" s="2">
        <v>1</v>
      </c>
      <c r="K315" s="24"/>
    </row>
    <row r="316" spans="1:11" ht="21.75" customHeight="1" x14ac:dyDescent="0.2">
      <c r="A316" s="26">
        <v>5</v>
      </c>
      <c r="B316" s="27" t="str">
        <f>VLOOKUP(A316,[1]テーブル!$A$2:$B$12,2)</f>
        <v>物品販売・飲食店</v>
      </c>
      <c r="C316" s="21">
        <v>4</v>
      </c>
      <c r="D316" s="28" t="str">
        <f>VLOOKUP(C316,[1]テーブル!$D$2:$E$13,2)</f>
        <v>民間施設</v>
      </c>
      <c r="E316" s="39" t="s">
        <v>614</v>
      </c>
      <c r="F316" s="40" t="s">
        <v>615</v>
      </c>
      <c r="H316" s="2">
        <v>1</v>
      </c>
      <c r="K316" s="24"/>
    </row>
    <row r="317" spans="1:11" ht="21.75" customHeight="1" x14ac:dyDescent="0.2">
      <c r="A317" s="26">
        <v>5</v>
      </c>
      <c r="B317" s="27" t="str">
        <f>VLOOKUP(A317,[1]テーブル!$A$2:$B$12,2)</f>
        <v>物品販売・飲食店</v>
      </c>
      <c r="C317" s="21">
        <v>4</v>
      </c>
      <c r="D317" s="28" t="str">
        <f>VLOOKUP(C317,[1]テーブル!$D$2:$E$13,2)</f>
        <v>民間施設</v>
      </c>
      <c r="E317" s="39" t="s">
        <v>616</v>
      </c>
      <c r="F317" s="40" t="s">
        <v>617</v>
      </c>
      <c r="H317" s="2">
        <v>1</v>
      </c>
      <c r="K317" s="24"/>
    </row>
    <row r="318" spans="1:11" ht="21.75" customHeight="1" x14ac:dyDescent="0.2">
      <c r="A318" s="26">
        <v>5</v>
      </c>
      <c r="B318" s="27" t="str">
        <f>VLOOKUP(A318,[1]テーブル!$A$2:$B$12,2)</f>
        <v>物品販売・飲食店</v>
      </c>
      <c r="C318" s="21">
        <v>4</v>
      </c>
      <c r="D318" s="28" t="str">
        <f>VLOOKUP(C318,[1]テーブル!$D$2:$E$13,2)</f>
        <v>民間施設</v>
      </c>
      <c r="E318" s="39" t="s">
        <v>618</v>
      </c>
      <c r="F318" s="40" t="s">
        <v>619</v>
      </c>
      <c r="H318" s="2">
        <v>1</v>
      </c>
      <c r="K318" s="24"/>
    </row>
    <row r="319" spans="1:11" ht="21.75" customHeight="1" x14ac:dyDescent="0.2">
      <c r="A319" s="20">
        <v>5</v>
      </c>
      <c r="B319" s="21" t="str">
        <f>VLOOKUP(A319,[1]テーブル!$A$2:$B$12,2)</f>
        <v>物品販売・飲食店</v>
      </c>
      <c r="C319" s="21">
        <v>4</v>
      </c>
      <c r="D319" s="22" t="str">
        <f>VLOOKUP(C319,[1]テーブル!$D$2:$E$13,2)</f>
        <v>民間施設</v>
      </c>
      <c r="E319" s="39" t="s">
        <v>620</v>
      </c>
      <c r="F319" s="40" t="s">
        <v>621</v>
      </c>
      <c r="H319" s="2">
        <v>1</v>
      </c>
      <c r="K319" s="24"/>
    </row>
    <row r="320" spans="1:11" ht="21.75" customHeight="1" x14ac:dyDescent="0.2">
      <c r="A320" s="20">
        <v>5</v>
      </c>
      <c r="B320" s="21" t="str">
        <f>VLOOKUP(A320,[1]テーブル!$A$2:$B$12,2)</f>
        <v>物品販売・飲食店</v>
      </c>
      <c r="C320" s="21">
        <v>4</v>
      </c>
      <c r="D320" s="22" t="str">
        <f>VLOOKUP(C320,[1]テーブル!$D$2:$E$13,2)</f>
        <v>民間施設</v>
      </c>
      <c r="E320" s="39" t="s">
        <v>622</v>
      </c>
      <c r="F320" s="40" t="s">
        <v>623</v>
      </c>
      <c r="H320" s="2">
        <v>1</v>
      </c>
      <c r="K320" s="24"/>
    </row>
    <row r="321" spans="1:11" ht="21.75" customHeight="1" x14ac:dyDescent="0.2">
      <c r="A321" s="20">
        <v>5</v>
      </c>
      <c r="B321" s="21" t="str">
        <f>VLOOKUP(A321,[1]テーブル!$A$2:$B$12,2)</f>
        <v>物品販売・飲食店</v>
      </c>
      <c r="C321" s="21">
        <v>4</v>
      </c>
      <c r="D321" s="22" t="str">
        <f>VLOOKUP(C321,[1]テーブル!$D$2:$E$13,2)</f>
        <v>民間施設</v>
      </c>
      <c r="E321" s="39" t="s">
        <v>624</v>
      </c>
      <c r="F321" s="40" t="s">
        <v>625</v>
      </c>
      <c r="H321" s="2">
        <v>1</v>
      </c>
      <c r="K321" s="24"/>
    </row>
    <row r="322" spans="1:11" x14ac:dyDescent="0.15">
      <c r="A322" s="20">
        <v>5</v>
      </c>
      <c r="B322" s="21" t="str">
        <f>VLOOKUP(A322,[1]テーブル!$A$2:$B$12,2)</f>
        <v>物品販売・飲食店</v>
      </c>
      <c r="C322" s="21">
        <v>4</v>
      </c>
      <c r="D322" s="22" t="str">
        <f>VLOOKUP(C322,[1]テーブル!$D$2:$E$13,2)</f>
        <v>民間施設</v>
      </c>
      <c r="E322" s="22" t="s">
        <v>626</v>
      </c>
      <c r="F322" s="23" t="s">
        <v>627</v>
      </c>
      <c r="H322" s="2">
        <v>1</v>
      </c>
      <c r="K322" s="24"/>
    </row>
    <row r="323" spans="1:11" x14ac:dyDescent="0.15">
      <c r="A323" s="20">
        <v>6</v>
      </c>
      <c r="B323" s="21" t="str">
        <f>VLOOKUP(A323,[1]テーブル!$A$2:$B$12,2)</f>
        <v>観光施設・宿泊施設</v>
      </c>
      <c r="C323" s="21">
        <v>4</v>
      </c>
      <c r="D323" s="22" t="str">
        <f>VLOOKUP(C323,[1]テーブル!$D$2:$E$13,2)</f>
        <v>民間施設</v>
      </c>
      <c r="E323" s="22" t="s">
        <v>628</v>
      </c>
      <c r="F323" s="23" t="s">
        <v>629</v>
      </c>
      <c r="H323" s="2">
        <v>1</v>
      </c>
      <c r="K323" s="24"/>
    </row>
    <row r="324" spans="1:11" ht="42" x14ac:dyDescent="0.15">
      <c r="A324" s="20">
        <v>6</v>
      </c>
      <c r="B324" s="21" t="str">
        <f>VLOOKUP(A324,[1]テーブル!$A$2:$B$12,2)</f>
        <v>観光施設・宿泊施設</v>
      </c>
      <c r="C324" s="21">
        <v>4</v>
      </c>
      <c r="D324" s="22" t="str">
        <f>VLOOKUP(C324,[1]テーブル!$D$2:$E$13,2)</f>
        <v>民間施設</v>
      </c>
      <c r="E324" s="61" t="s">
        <v>630</v>
      </c>
      <c r="F324" s="23" t="s">
        <v>631</v>
      </c>
      <c r="H324" s="2">
        <v>1</v>
      </c>
      <c r="K324" s="24"/>
    </row>
    <row r="325" spans="1:11" x14ac:dyDescent="0.15">
      <c r="A325" s="20">
        <v>6</v>
      </c>
      <c r="B325" s="21" t="str">
        <f>VLOOKUP(A325,[1]テーブル!$A$2:$B$12,2)</f>
        <v>観光施設・宿泊施設</v>
      </c>
      <c r="C325" s="21">
        <v>4</v>
      </c>
      <c r="D325" s="22" t="str">
        <f>VLOOKUP(C325,[1]テーブル!$D$2:$E$13,2)</f>
        <v>民間施設</v>
      </c>
      <c r="E325" s="22" t="s">
        <v>632</v>
      </c>
      <c r="F325" s="23" t="s">
        <v>633</v>
      </c>
      <c r="H325" s="2">
        <v>1</v>
      </c>
      <c r="K325" s="24"/>
    </row>
    <row r="326" spans="1:11" x14ac:dyDescent="0.15">
      <c r="A326" s="20">
        <v>6</v>
      </c>
      <c r="B326" s="21" t="str">
        <f>VLOOKUP(A326,[1]テーブル!$A$2:$B$12,2)</f>
        <v>観光施設・宿泊施設</v>
      </c>
      <c r="C326" s="21">
        <v>4</v>
      </c>
      <c r="D326" s="22" t="str">
        <f>VLOOKUP(C326,[1]テーブル!$D$2:$E$13,2)</f>
        <v>民間施設</v>
      </c>
      <c r="E326" s="22" t="s">
        <v>634</v>
      </c>
      <c r="F326" s="23" t="s">
        <v>635</v>
      </c>
      <c r="H326" s="2">
        <v>1</v>
      </c>
      <c r="K326" s="24"/>
    </row>
    <row r="327" spans="1:11" x14ac:dyDescent="0.15">
      <c r="A327" s="20">
        <v>7</v>
      </c>
      <c r="B327" s="21" t="str">
        <f>VLOOKUP(A327,[1]テーブル!$A$2:$B$12,2)</f>
        <v>スポーツ施設</v>
      </c>
      <c r="C327" s="21">
        <v>1</v>
      </c>
      <c r="D327" s="22" t="str">
        <f>VLOOKUP(C327,[1]テーブル!$D$2:$E$13,2)</f>
        <v xml:space="preserve">県有施設
</v>
      </c>
      <c r="E327" s="22" t="s">
        <v>636</v>
      </c>
      <c r="F327" s="23" t="s">
        <v>637</v>
      </c>
      <c r="H327" s="2">
        <v>1</v>
      </c>
      <c r="K327" s="24"/>
    </row>
    <row r="328" spans="1:11" x14ac:dyDescent="0.15">
      <c r="A328" s="20">
        <v>7</v>
      </c>
      <c r="B328" s="21" t="str">
        <f>VLOOKUP(A328,[1]テーブル!$A$2:$B$12,2)</f>
        <v>スポーツ施設</v>
      </c>
      <c r="C328" s="21">
        <v>1</v>
      </c>
      <c r="D328" s="22" t="str">
        <f>VLOOKUP(C328,[1]テーブル!$D$2:$E$13,2)</f>
        <v xml:space="preserve">県有施設
</v>
      </c>
      <c r="E328" s="22" t="s">
        <v>638</v>
      </c>
      <c r="F328" s="23" t="s">
        <v>637</v>
      </c>
      <c r="H328" s="2">
        <v>1</v>
      </c>
      <c r="K328" s="24"/>
    </row>
    <row r="329" spans="1:11" x14ac:dyDescent="0.15">
      <c r="A329" s="20">
        <v>7</v>
      </c>
      <c r="B329" s="21" t="str">
        <f>VLOOKUP(A329,[1]テーブル!$A$2:$B$12,2)</f>
        <v>スポーツ施設</v>
      </c>
      <c r="C329" s="21">
        <v>1</v>
      </c>
      <c r="D329" s="22" t="str">
        <f>VLOOKUP(C329,[1]テーブル!$D$2:$E$13,2)</f>
        <v xml:space="preserve">県有施設
</v>
      </c>
      <c r="E329" s="22" t="s">
        <v>639</v>
      </c>
      <c r="F329" s="23" t="s">
        <v>640</v>
      </c>
      <c r="H329" s="2">
        <v>1</v>
      </c>
      <c r="K329" s="24"/>
    </row>
    <row r="330" spans="1:11" x14ac:dyDescent="0.15">
      <c r="A330" s="20">
        <v>7</v>
      </c>
      <c r="B330" s="21" t="str">
        <f>VLOOKUP(A330,[1]テーブル!$A$2:$B$12,2)</f>
        <v>スポーツ施設</v>
      </c>
      <c r="C330" s="21">
        <v>2</v>
      </c>
      <c r="D330" s="22" t="str">
        <f>VLOOKUP(C330,[1]テーブル!$D$2:$E$13,2)</f>
        <v xml:space="preserve">市町村
施設
</v>
      </c>
      <c r="E330" s="22" t="s">
        <v>641</v>
      </c>
      <c r="F330" s="23" t="s">
        <v>642</v>
      </c>
      <c r="H330" s="2">
        <v>1</v>
      </c>
      <c r="K330" s="24"/>
    </row>
    <row r="331" spans="1:11" x14ac:dyDescent="0.15">
      <c r="A331" s="20">
        <v>7</v>
      </c>
      <c r="B331" s="21" t="str">
        <f>VLOOKUP(A331,[1]テーブル!$A$2:$B$12,2)</f>
        <v>スポーツ施設</v>
      </c>
      <c r="C331" s="21">
        <v>4</v>
      </c>
      <c r="D331" s="22" t="str">
        <f>VLOOKUP(C331,[1]テーブル!$D$2:$E$13,2)</f>
        <v>民間施設</v>
      </c>
      <c r="E331" s="22" t="s">
        <v>643</v>
      </c>
      <c r="F331" s="23" t="s">
        <v>644</v>
      </c>
      <c r="H331" s="2">
        <v>1</v>
      </c>
      <c r="K331" s="24"/>
    </row>
    <row r="332" spans="1:11" x14ac:dyDescent="0.15">
      <c r="A332" s="20">
        <v>7</v>
      </c>
      <c r="B332" s="21" t="str">
        <f>VLOOKUP(A332,[1]テーブル!$A$2:$B$12,2)</f>
        <v>スポーツ施設</v>
      </c>
      <c r="C332" s="21">
        <v>4</v>
      </c>
      <c r="D332" s="22" t="str">
        <f>VLOOKUP(C332,[1]テーブル!$D$2:$E$13,2)</f>
        <v>民間施設</v>
      </c>
      <c r="E332" s="22" t="s">
        <v>645</v>
      </c>
      <c r="F332" s="23" t="s">
        <v>646</v>
      </c>
      <c r="H332" s="2">
        <v>1</v>
      </c>
      <c r="K332" s="24"/>
    </row>
    <row r="333" spans="1:11" x14ac:dyDescent="0.15">
      <c r="A333" s="20">
        <v>7</v>
      </c>
      <c r="B333" s="21" t="str">
        <f>VLOOKUP(A333,[1]テーブル!$A$2:$B$12,2)</f>
        <v>スポーツ施設</v>
      </c>
      <c r="C333" s="21">
        <v>4</v>
      </c>
      <c r="D333" s="22" t="str">
        <f>VLOOKUP(C333,[1]テーブル!$D$2:$E$13,2)</f>
        <v>民間施設</v>
      </c>
      <c r="E333" s="22" t="s">
        <v>647</v>
      </c>
      <c r="F333" s="23" t="s">
        <v>648</v>
      </c>
      <c r="H333" s="2">
        <v>1</v>
      </c>
      <c r="K333" s="24"/>
    </row>
    <row r="334" spans="1:11" x14ac:dyDescent="0.15">
      <c r="A334" s="20">
        <v>8</v>
      </c>
      <c r="B334" s="21" t="str">
        <f>VLOOKUP(A334,[1]テーブル!$A$2:$B$12,2)</f>
        <v>警察</v>
      </c>
      <c r="C334" s="21">
        <v>1</v>
      </c>
      <c r="D334" s="22" t="str">
        <f>VLOOKUP(C334,[1]テーブル!$D$2:$E$13,2)</f>
        <v xml:space="preserve">県有施設
</v>
      </c>
      <c r="E334" s="22" t="s">
        <v>649</v>
      </c>
      <c r="F334" s="23" t="s">
        <v>650</v>
      </c>
      <c r="H334" s="2">
        <v>1</v>
      </c>
      <c r="K334" s="24"/>
    </row>
    <row r="335" spans="1:11" x14ac:dyDescent="0.15">
      <c r="A335" s="20">
        <v>9</v>
      </c>
      <c r="B335" s="21" t="str">
        <f>VLOOKUP(A335,[1]テーブル!$A$2:$B$12,2)</f>
        <v>学校</v>
      </c>
      <c r="C335" s="21">
        <v>1</v>
      </c>
      <c r="D335" s="22" t="str">
        <f>VLOOKUP(C335,[1]テーブル!$D$2:$E$13,2)</f>
        <v xml:space="preserve">県有施設
</v>
      </c>
      <c r="E335" s="22" t="s">
        <v>651</v>
      </c>
      <c r="F335" s="23" t="s">
        <v>652</v>
      </c>
      <c r="H335" s="2">
        <v>1</v>
      </c>
      <c r="K335" s="24"/>
    </row>
    <row r="336" spans="1:11" x14ac:dyDescent="0.15">
      <c r="A336" s="20">
        <v>9</v>
      </c>
      <c r="B336" s="21" t="str">
        <f>VLOOKUP(A336,[1]テーブル!$A$2:$B$12,2)</f>
        <v>学校</v>
      </c>
      <c r="C336" s="21">
        <v>1</v>
      </c>
      <c r="D336" s="22" t="str">
        <f>VLOOKUP(C336,[1]テーブル!$D$2:$E$13,2)</f>
        <v xml:space="preserve">県有施設
</v>
      </c>
      <c r="E336" s="22" t="s">
        <v>653</v>
      </c>
      <c r="F336" s="23" t="s">
        <v>654</v>
      </c>
      <c r="H336" s="2">
        <v>1</v>
      </c>
      <c r="K336" s="24"/>
    </row>
    <row r="337" spans="1:11" x14ac:dyDescent="0.15">
      <c r="A337" s="20">
        <v>9</v>
      </c>
      <c r="B337" s="21" t="s">
        <v>655</v>
      </c>
      <c r="C337" s="21">
        <v>1</v>
      </c>
      <c r="D337" s="61" t="s">
        <v>656</v>
      </c>
      <c r="E337" s="22" t="s">
        <v>657</v>
      </c>
      <c r="F337" s="23" t="s">
        <v>658</v>
      </c>
      <c r="H337" s="2">
        <v>1</v>
      </c>
      <c r="K337" s="24"/>
    </row>
    <row r="338" spans="1:11" x14ac:dyDescent="0.15">
      <c r="A338" s="20">
        <v>9</v>
      </c>
      <c r="B338" s="21" t="str">
        <f>VLOOKUP(A338,[1]テーブル!$A$2:$B$12,2)</f>
        <v>学校</v>
      </c>
      <c r="C338" s="21">
        <v>1</v>
      </c>
      <c r="D338" s="22" t="str">
        <f>VLOOKUP(C338,[1]テーブル!$D$2:$E$13,2)</f>
        <v xml:space="preserve">県有施設
</v>
      </c>
      <c r="E338" s="22" t="s">
        <v>659</v>
      </c>
      <c r="F338" s="23" t="s">
        <v>660</v>
      </c>
      <c r="H338" s="2">
        <v>1</v>
      </c>
      <c r="K338" s="24"/>
    </row>
    <row r="339" spans="1:11" x14ac:dyDescent="0.15">
      <c r="A339" s="20">
        <v>9</v>
      </c>
      <c r="B339" s="21" t="str">
        <f>VLOOKUP(A339,[1]テーブル!$A$2:$B$12,2)</f>
        <v>学校</v>
      </c>
      <c r="C339" s="21">
        <v>1</v>
      </c>
      <c r="D339" s="22" t="str">
        <f>VLOOKUP(C339,[1]テーブル!$D$2:$E$13,2)</f>
        <v xml:space="preserve">県有施設
</v>
      </c>
      <c r="E339" s="22" t="s">
        <v>661</v>
      </c>
      <c r="F339" s="23" t="s">
        <v>662</v>
      </c>
      <c r="H339" s="2">
        <v>1</v>
      </c>
      <c r="K339" s="24"/>
    </row>
    <row r="340" spans="1:11" x14ac:dyDescent="0.15">
      <c r="A340" s="20">
        <v>9</v>
      </c>
      <c r="B340" s="21" t="str">
        <f>VLOOKUP(A340,[1]テーブル!$A$2:$B$12,2)</f>
        <v>学校</v>
      </c>
      <c r="C340" s="21">
        <v>2</v>
      </c>
      <c r="D340" s="22" t="str">
        <f>VLOOKUP(C340,[1]テーブル!$D$2:$E$13,2)</f>
        <v xml:space="preserve">市町村
施設
</v>
      </c>
      <c r="E340" s="22" t="s">
        <v>663</v>
      </c>
      <c r="F340" s="23" t="s">
        <v>664</v>
      </c>
      <c r="H340" s="2">
        <v>1</v>
      </c>
      <c r="K340" s="24"/>
    </row>
    <row r="341" spans="1:11" x14ac:dyDescent="0.15">
      <c r="A341" s="20">
        <v>9</v>
      </c>
      <c r="B341" s="21" t="s">
        <v>665</v>
      </c>
      <c r="C341" s="21">
        <v>2</v>
      </c>
      <c r="D341" s="22" t="str">
        <f>VLOOKUP(C341,[1]テーブル!$D$2:$E$13,2)</f>
        <v xml:space="preserve">市町村
施設
</v>
      </c>
      <c r="E341" s="22" t="s">
        <v>666</v>
      </c>
      <c r="F341" s="23" t="s">
        <v>667</v>
      </c>
      <c r="H341" s="2">
        <v>1</v>
      </c>
      <c r="K341" s="24"/>
    </row>
    <row r="342" spans="1:11" x14ac:dyDescent="0.15">
      <c r="A342" s="20">
        <v>9</v>
      </c>
      <c r="B342" s="21" t="s">
        <v>358</v>
      </c>
      <c r="C342" s="21">
        <v>2</v>
      </c>
      <c r="D342" s="22" t="str">
        <f>VLOOKUP(C342,[1]テーブル!$D$2:$E$13,2)</f>
        <v xml:space="preserve">市町村
施設
</v>
      </c>
      <c r="E342" s="22" t="s">
        <v>668</v>
      </c>
      <c r="F342" s="23" t="s">
        <v>669</v>
      </c>
      <c r="H342" s="2">
        <v>1</v>
      </c>
      <c r="K342" s="24"/>
    </row>
    <row r="343" spans="1:11" x14ac:dyDescent="0.15">
      <c r="A343" s="20">
        <v>9</v>
      </c>
      <c r="B343" s="21" t="s">
        <v>670</v>
      </c>
      <c r="C343" s="21">
        <v>2</v>
      </c>
      <c r="D343" s="22" t="str">
        <f>VLOOKUP(C343,[1]テーブル!$D$2:$E$13,2)</f>
        <v xml:space="preserve">市町村
施設
</v>
      </c>
      <c r="E343" s="22" t="s">
        <v>671</v>
      </c>
      <c r="F343" s="23" t="s">
        <v>672</v>
      </c>
      <c r="H343" s="2">
        <v>1</v>
      </c>
      <c r="K343" s="24"/>
    </row>
    <row r="344" spans="1:11" x14ac:dyDescent="0.15">
      <c r="A344" s="20">
        <v>9</v>
      </c>
      <c r="B344" s="21" t="s">
        <v>673</v>
      </c>
      <c r="C344" s="21">
        <v>2</v>
      </c>
      <c r="D344" s="22" t="str">
        <f>VLOOKUP(C344,[1]テーブル!$D$2:$E$13,2)</f>
        <v xml:space="preserve">市町村
施設
</v>
      </c>
      <c r="E344" s="22" t="s">
        <v>674</v>
      </c>
      <c r="F344" s="23" t="s">
        <v>675</v>
      </c>
      <c r="H344" s="2">
        <v>1</v>
      </c>
      <c r="K344" s="24"/>
    </row>
    <row r="345" spans="1:11" x14ac:dyDescent="0.15">
      <c r="A345" s="20">
        <v>10</v>
      </c>
      <c r="B345" s="21" t="str">
        <f>VLOOKUP(A345,[1]テーブル!$A$2:$B$12,2)</f>
        <v>銀行・郵便局</v>
      </c>
      <c r="C345" s="21">
        <v>4</v>
      </c>
      <c r="D345" s="22" t="str">
        <f>VLOOKUP(C345,[1]テーブル!$D$2:$E$13,2)</f>
        <v>民間施設</v>
      </c>
      <c r="E345" s="22" t="s">
        <v>676</v>
      </c>
      <c r="F345" s="23" t="s">
        <v>677</v>
      </c>
      <c r="H345" s="2">
        <v>1</v>
      </c>
      <c r="K345" s="24"/>
    </row>
    <row r="346" spans="1:11" x14ac:dyDescent="0.15">
      <c r="A346" s="20">
        <v>10</v>
      </c>
      <c r="B346" s="21" t="str">
        <f>VLOOKUP(A346,[1]テーブル!$A$2:$B$12,2)</f>
        <v>銀行・郵便局</v>
      </c>
      <c r="C346" s="21">
        <v>4</v>
      </c>
      <c r="D346" s="22" t="str">
        <f>VLOOKUP(C346,[1]テーブル!$D$2:$E$13,2)</f>
        <v>民間施設</v>
      </c>
      <c r="E346" s="22" t="s">
        <v>678</v>
      </c>
      <c r="F346" s="23" t="s">
        <v>679</v>
      </c>
      <c r="H346" s="2">
        <v>1</v>
      </c>
      <c r="K346" s="24"/>
    </row>
    <row r="347" spans="1:11" x14ac:dyDescent="0.15">
      <c r="A347" s="20">
        <v>10</v>
      </c>
      <c r="B347" s="21" t="str">
        <f>VLOOKUP(A347,[1]テーブル!$A$2:$B$12,2)</f>
        <v>銀行・郵便局</v>
      </c>
      <c r="C347" s="21">
        <v>4</v>
      </c>
      <c r="D347" s="22" t="str">
        <f>VLOOKUP(C347,[1]テーブル!$D$2:$E$13,2)</f>
        <v>民間施設</v>
      </c>
      <c r="E347" s="22" t="s">
        <v>680</v>
      </c>
      <c r="F347" s="23" t="s">
        <v>681</v>
      </c>
      <c r="H347" s="2">
        <v>1</v>
      </c>
      <c r="K347" s="24"/>
    </row>
    <row r="348" spans="1:11" x14ac:dyDescent="0.15">
      <c r="A348" s="46">
        <v>11</v>
      </c>
      <c r="B348" s="21" t="str">
        <f>VLOOKUP(A348,[1]テーブル!$A$2:$B$12,2)</f>
        <v>そのほか</v>
      </c>
      <c r="C348" s="21">
        <v>1</v>
      </c>
      <c r="D348" s="22" t="str">
        <f>VLOOKUP(C348,[1]テーブル!$D$2:$E$13,2)</f>
        <v xml:space="preserve">県有施設
</v>
      </c>
      <c r="E348" s="62" t="s">
        <v>682</v>
      </c>
      <c r="F348" s="63" t="s">
        <v>683</v>
      </c>
      <c r="H348" s="2">
        <v>1</v>
      </c>
      <c r="K348" s="24"/>
    </row>
    <row r="349" spans="1:11" ht="21.75" thickBot="1" x14ac:dyDescent="0.2">
      <c r="A349" s="56">
        <v>11</v>
      </c>
      <c r="B349" s="47" t="str">
        <f>VLOOKUP(A349,[1]テーブル!$A$2:$B$12,2)</f>
        <v>そのほか</v>
      </c>
      <c r="C349" s="48">
        <v>4</v>
      </c>
      <c r="D349" s="49" t="str">
        <f>VLOOKUP(C349,[1]テーブル!$D$2:$E$13,2)</f>
        <v>民間施設</v>
      </c>
      <c r="E349" s="50" t="s">
        <v>684</v>
      </c>
      <c r="F349" s="51" t="s">
        <v>685</v>
      </c>
      <c r="H349" s="2">
        <v>1</v>
      </c>
      <c r="K349" s="24"/>
    </row>
    <row r="350" spans="1:11" ht="22.5" customHeight="1" thickTop="1" thickBot="1" x14ac:dyDescent="0.2">
      <c r="A350" s="85" t="str">
        <f>"東伯郡("&amp;H350&amp;"施設)"</f>
        <v>東伯郡(106施設)</v>
      </c>
      <c r="B350" s="86"/>
      <c r="C350" s="86"/>
      <c r="D350" s="86"/>
      <c r="E350" s="86"/>
      <c r="F350" s="87"/>
      <c r="H350" s="2">
        <f>SUM(H351:H457)</f>
        <v>106</v>
      </c>
      <c r="K350" s="24"/>
    </row>
    <row r="351" spans="1:11" ht="21.75" thickTop="1" x14ac:dyDescent="0.15">
      <c r="A351" s="16">
        <v>1</v>
      </c>
      <c r="B351" s="17" t="str">
        <f>VLOOKUP(A351,[1]テーブル!$A$2:$B$12,2)</f>
        <v>医療機関</v>
      </c>
      <c r="C351" s="58">
        <v>4</v>
      </c>
      <c r="D351" s="18" t="str">
        <f>VLOOKUP(C351,[1]テーブル!$D$2:$E$13,2)</f>
        <v>民間施設</v>
      </c>
      <c r="E351" s="52" t="s">
        <v>686</v>
      </c>
      <c r="F351" s="53" t="s">
        <v>687</v>
      </c>
      <c r="H351" s="2">
        <v>1</v>
      </c>
      <c r="K351" s="24"/>
    </row>
    <row r="352" spans="1:11" x14ac:dyDescent="0.15">
      <c r="A352" s="26">
        <v>1</v>
      </c>
      <c r="B352" s="27" t="str">
        <f>VLOOKUP(A352,[1]テーブル!$A$2:$B$12,2)</f>
        <v>医療機関</v>
      </c>
      <c r="C352" s="21">
        <v>4</v>
      </c>
      <c r="D352" s="28" t="str">
        <f>VLOOKUP(C352,[1]テーブル!$D$2:$E$13,2)</f>
        <v>民間施設</v>
      </c>
      <c r="E352" s="22" t="s">
        <v>688</v>
      </c>
      <c r="F352" s="23" t="s">
        <v>689</v>
      </c>
      <c r="H352" s="2">
        <v>1</v>
      </c>
      <c r="K352" s="24"/>
    </row>
    <row r="353" spans="1:11" x14ac:dyDescent="0.15">
      <c r="A353" s="26">
        <v>1</v>
      </c>
      <c r="B353" s="27" t="str">
        <f>VLOOKUP(A353,[1]テーブル!$A$2:$B$12,2)</f>
        <v>医療機関</v>
      </c>
      <c r="C353" s="21">
        <v>4</v>
      </c>
      <c r="D353" s="28" t="str">
        <f>VLOOKUP(C353,[1]テーブル!$D$2:$E$13,2)</f>
        <v>民間施設</v>
      </c>
      <c r="E353" s="22" t="s">
        <v>690</v>
      </c>
      <c r="F353" s="23" t="s">
        <v>691</v>
      </c>
      <c r="H353" s="2">
        <v>1</v>
      </c>
      <c r="K353" s="24"/>
    </row>
    <row r="354" spans="1:11" x14ac:dyDescent="0.15">
      <c r="A354" s="26">
        <v>1</v>
      </c>
      <c r="B354" s="27" t="str">
        <f>VLOOKUP(A354,[1]テーブル!$A$2:$B$12,2)</f>
        <v>医療機関</v>
      </c>
      <c r="C354" s="21">
        <v>4</v>
      </c>
      <c r="D354" s="28" t="str">
        <f>VLOOKUP(C354,[1]テーブル!$D$2:$E$13,2)</f>
        <v>民間施設</v>
      </c>
      <c r="E354" s="22" t="s">
        <v>692</v>
      </c>
      <c r="F354" s="23" t="s">
        <v>693</v>
      </c>
      <c r="H354" s="2">
        <v>1</v>
      </c>
      <c r="K354" s="24"/>
    </row>
    <row r="355" spans="1:11" x14ac:dyDescent="0.15">
      <c r="A355" s="26">
        <v>1</v>
      </c>
      <c r="B355" s="27" t="str">
        <f>VLOOKUP(A355,[1]テーブル!$A$2:$B$12,2)</f>
        <v>医療機関</v>
      </c>
      <c r="C355" s="21">
        <v>4</v>
      </c>
      <c r="D355" s="28" t="str">
        <f>VLOOKUP(C355,[1]テーブル!$D$2:$E$13,2)</f>
        <v>民間施設</v>
      </c>
      <c r="E355" s="22" t="s">
        <v>694</v>
      </c>
      <c r="F355" s="23" t="s">
        <v>695</v>
      </c>
      <c r="H355" s="2">
        <v>1</v>
      </c>
      <c r="K355" s="24"/>
    </row>
    <row r="356" spans="1:11" s="24" customFormat="1" x14ac:dyDescent="0.15">
      <c r="A356" s="20">
        <v>2</v>
      </c>
      <c r="B356" s="27" t="str">
        <f>VLOOKUP(A356,[1]テーブル!$A$2:$B$12,2)</f>
        <v>福祉施設</v>
      </c>
      <c r="C356" s="21">
        <v>2</v>
      </c>
      <c r="D356" s="28" t="str">
        <f>VLOOKUP(C356,[1]テーブル!$D$2:$E$13,2)</f>
        <v xml:space="preserve">市町村
施設
</v>
      </c>
      <c r="E356" s="22" t="s">
        <v>696</v>
      </c>
      <c r="F356" s="23" t="s">
        <v>697</v>
      </c>
      <c r="H356" s="2">
        <v>1</v>
      </c>
    </row>
    <row r="357" spans="1:11" x14ac:dyDescent="0.15">
      <c r="A357" s="20">
        <v>2</v>
      </c>
      <c r="B357" s="27" t="str">
        <f>VLOOKUP(A357,[1]テーブル!$A$2:$B$12,2)</f>
        <v>福祉施設</v>
      </c>
      <c r="C357" s="27">
        <v>2</v>
      </c>
      <c r="D357" s="28" t="str">
        <f>VLOOKUP(C357,[1]テーブル!$D$2:$E$13,2)</f>
        <v xml:space="preserve">市町村
施設
</v>
      </c>
      <c r="E357" s="28" t="s">
        <v>698</v>
      </c>
      <c r="F357" s="32" t="s">
        <v>699</v>
      </c>
      <c r="H357" s="2">
        <v>1</v>
      </c>
      <c r="K357" s="24"/>
    </row>
    <row r="358" spans="1:11" x14ac:dyDescent="0.15">
      <c r="A358" s="20">
        <v>2</v>
      </c>
      <c r="B358" s="27" t="str">
        <f>VLOOKUP(A358,[1]テーブル!$A$2:$B$12,2)</f>
        <v>福祉施設</v>
      </c>
      <c r="C358" s="27">
        <v>2</v>
      </c>
      <c r="D358" s="28" t="str">
        <f>VLOOKUP(C358,[1]テーブル!$D$2:$E$13,2)</f>
        <v xml:space="preserve">市町村
施設
</v>
      </c>
      <c r="E358" s="28" t="s">
        <v>700</v>
      </c>
      <c r="F358" s="32" t="s">
        <v>701</v>
      </c>
      <c r="H358" s="2">
        <v>1</v>
      </c>
      <c r="K358" s="24"/>
    </row>
    <row r="359" spans="1:11" x14ac:dyDescent="0.15">
      <c r="A359" s="20">
        <v>2</v>
      </c>
      <c r="B359" s="27" t="str">
        <f>VLOOKUP(A359,[1]テーブル!$A$2:$B$12,2)</f>
        <v>福祉施設</v>
      </c>
      <c r="C359" s="21">
        <v>2</v>
      </c>
      <c r="D359" s="28" t="str">
        <f>VLOOKUP(C359,[1]テーブル!$D$2:$E$13,2)</f>
        <v xml:space="preserve">市町村
施設
</v>
      </c>
      <c r="E359" s="22" t="s">
        <v>702</v>
      </c>
      <c r="F359" s="23" t="s">
        <v>703</v>
      </c>
      <c r="H359" s="2">
        <v>1</v>
      </c>
      <c r="K359" s="24"/>
    </row>
    <row r="360" spans="1:11" x14ac:dyDescent="0.15">
      <c r="A360" s="20">
        <v>2</v>
      </c>
      <c r="B360" s="27" t="str">
        <f>VLOOKUP(A360,[1]テーブル!$A$2:$B$12,2)</f>
        <v>福祉施設</v>
      </c>
      <c r="C360" s="21">
        <v>4</v>
      </c>
      <c r="D360" s="28" t="str">
        <f>VLOOKUP(C360,[1]テーブル!$D$2:$E$13,2)</f>
        <v>民間施設</v>
      </c>
      <c r="E360" s="22" t="s">
        <v>704</v>
      </c>
      <c r="F360" s="23" t="s">
        <v>705</v>
      </c>
      <c r="H360" s="2">
        <v>1</v>
      </c>
      <c r="K360" s="24"/>
    </row>
    <row r="361" spans="1:11" x14ac:dyDescent="0.15">
      <c r="A361" s="20">
        <v>2</v>
      </c>
      <c r="B361" s="27" t="str">
        <f>VLOOKUP(A361,[1]テーブル!$A$2:$B$12,2)</f>
        <v>福祉施設</v>
      </c>
      <c r="C361" s="21">
        <v>4</v>
      </c>
      <c r="D361" s="28" t="str">
        <f>VLOOKUP(C361,[1]テーブル!$D$2:$E$13,2)</f>
        <v>民間施設</v>
      </c>
      <c r="E361" s="22" t="s">
        <v>706</v>
      </c>
      <c r="F361" s="23" t="s">
        <v>707</v>
      </c>
      <c r="H361" s="2">
        <v>1</v>
      </c>
      <c r="K361" s="24"/>
    </row>
    <row r="362" spans="1:11" x14ac:dyDescent="0.15">
      <c r="A362" s="35">
        <v>2</v>
      </c>
      <c r="B362" s="36" t="str">
        <f>VLOOKUP(A362,[1]テーブル!$A$2:$B$12,2)</f>
        <v>福祉施設</v>
      </c>
      <c r="C362" s="36">
        <v>4</v>
      </c>
      <c r="D362" s="37" t="str">
        <f>VLOOKUP(C362,[1]テーブル!$D$2:$E$13,2)</f>
        <v>民間施設</v>
      </c>
      <c r="E362" s="37" t="s">
        <v>708</v>
      </c>
      <c r="F362" s="38" t="s">
        <v>707</v>
      </c>
      <c r="K362" s="24"/>
    </row>
    <row r="363" spans="1:11" x14ac:dyDescent="0.15">
      <c r="A363" s="20">
        <v>2</v>
      </c>
      <c r="B363" s="27" t="str">
        <f>VLOOKUP(A363,[1]テーブル!$A$2:$B$12,2)</f>
        <v>福祉施設</v>
      </c>
      <c r="C363" s="21">
        <v>4</v>
      </c>
      <c r="D363" s="28" t="str">
        <f>VLOOKUP(C363,[1]テーブル!$D$2:$E$13,2)</f>
        <v>民間施設</v>
      </c>
      <c r="E363" s="22" t="s">
        <v>709</v>
      </c>
      <c r="F363" s="23" t="s">
        <v>710</v>
      </c>
      <c r="H363" s="2">
        <v>1</v>
      </c>
      <c r="K363" s="24"/>
    </row>
    <row r="364" spans="1:11" x14ac:dyDescent="0.15">
      <c r="A364" s="20">
        <v>2</v>
      </c>
      <c r="B364" s="27" t="str">
        <f>VLOOKUP(A364,[1]テーブル!$A$2:$B$12,2)</f>
        <v>福祉施設</v>
      </c>
      <c r="C364" s="21">
        <v>4</v>
      </c>
      <c r="D364" s="28" t="str">
        <f>VLOOKUP(C364,[1]テーブル!$D$2:$E$13,2)</f>
        <v>民間施設</v>
      </c>
      <c r="E364" s="22" t="s">
        <v>711</v>
      </c>
      <c r="F364" s="23" t="s">
        <v>712</v>
      </c>
      <c r="H364" s="2">
        <v>1</v>
      </c>
      <c r="K364" s="24"/>
    </row>
    <row r="365" spans="1:11" x14ac:dyDescent="0.15">
      <c r="A365" s="20">
        <v>2</v>
      </c>
      <c r="B365" s="27" t="str">
        <f>VLOOKUP(A365,[1]テーブル!$A$2:$B$12,2)</f>
        <v>福祉施設</v>
      </c>
      <c r="C365" s="21">
        <v>4</v>
      </c>
      <c r="D365" s="28" t="str">
        <f>VLOOKUP(C365,[1]テーブル!$D$2:$E$13,2)</f>
        <v>民間施設</v>
      </c>
      <c r="E365" s="22" t="s">
        <v>713</v>
      </c>
      <c r="F365" s="23" t="s">
        <v>714</v>
      </c>
      <c r="H365" s="2">
        <v>1</v>
      </c>
      <c r="K365" s="24"/>
    </row>
    <row r="366" spans="1:11" x14ac:dyDescent="0.15">
      <c r="A366" s="20">
        <v>3</v>
      </c>
      <c r="B366" s="27" t="str">
        <f>VLOOKUP(A366,[1]テーブル!$A$2:$B$12,2)</f>
        <v>文化施設</v>
      </c>
      <c r="C366" s="27">
        <v>2</v>
      </c>
      <c r="D366" s="28" t="str">
        <f>VLOOKUP(C366,[1]テーブル!$D$2:$E$13,2)</f>
        <v xml:space="preserve">市町村
施設
</v>
      </c>
      <c r="E366" s="22" t="s">
        <v>715</v>
      </c>
      <c r="F366" s="23" t="s">
        <v>716</v>
      </c>
      <c r="H366" s="2">
        <v>1</v>
      </c>
      <c r="K366" s="24"/>
    </row>
    <row r="367" spans="1:11" x14ac:dyDescent="0.15">
      <c r="A367" s="20">
        <v>3</v>
      </c>
      <c r="B367" s="27" t="str">
        <f>VLOOKUP(A367,[1]テーブル!$A$2:$B$12,2)</f>
        <v>文化施設</v>
      </c>
      <c r="C367" s="27">
        <v>2</v>
      </c>
      <c r="D367" s="28" t="str">
        <f>VLOOKUP(C367,[1]テーブル!$D$2:$E$13,2)</f>
        <v xml:space="preserve">市町村
施設
</v>
      </c>
      <c r="E367" s="22" t="s">
        <v>717</v>
      </c>
      <c r="F367" s="23" t="s">
        <v>716</v>
      </c>
      <c r="H367" s="2">
        <v>1</v>
      </c>
      <c r="K367" s="24"/>
    </row>
    <row r="368" spans="1:11" x14ac:dyDescent="0.15">
      <c r="A368" s="20">
        <v>3</v>
      </c>
      <c r="B368" s="27" t="str">
        <f>VLOOKUP(A368,[1]テーブル!$A$2:$B$12,2)</f>
        <v>文化施設</v>
      </c>
      <c r="C368" s="27">
        <v>2</v>
      </c>
      <c r="D368" s="28" t="str">
        <f>VLOOKUP(C368,[1]テーブル!$D$2:$E$13,2)</f>
        <v xml:space="preserve">市町村
施設
</v>
      </c>
      <c r="E368" s="28" t="s">
        <v>718</v>
      </c>
      <c r="F368" s="32" t="s">
        <v>719</v>
      </c>
      <c r="H368" s="2">
        <v>1</v>
      </c>
      <c r="K368" s="24"/>
    </row>
    <row r="369" spans="1:11" x14ac:dyDescent="0.15">
      <c r="A369" s="20">
        <v>3</v>
      </c>
      <c r="B369" s="27" t="str">
        <f>VLOOKUP(A369,[1]テーブル!$A$2:$B$12,2)</f>
        <v>文化施設</v>
      </c>
      <c r="C369" s="27">
        <v>2</v>
      </c>
      <c r="D369" s="28" t="str">
        <f>VLOOKUP(C369,[1]テーブル!$D$2:$E$13,2)</f>
        <v xml:space="preserve">市町村
施設
</v>
      </c>
      <c r="E369" s="28" t="s">
        <v>720</v>
      </c>
      <c r="F369" s="32" t="s">
        <v>721</v>
      </c>
      <c r="H369" s="2">
        <v>1</v>
      </c>
      <c r="K369" s="24"/>
    </row>
    <row r="370" spans="1:11" x14ac:dyDescent="0.15">
      <c r="A370" s="20">
        <v>3</v>
      </c>
      <c r="B370" s="27" t="str">
        <f>VLOOKUP(A370,[1]テーブル!$A$2:$B$12,2)</f>
        <v>文化施設</v>
      </c>
      <c r="C370" s="27">
        <v>2</v>
      </c>
      <c r="D370" s="28" t="str">
        <f>VLOOKUP(C370,[1]テーブル!$D$2:$E$13,2)</f>
        <v xml:space="preserve">市町村
施設
</v>
      </c>
      <c r="E370" s="28" t="s">
        <v>722</v>
      </c>
      <c r="F370" s="32" t="s">
        <v>723</v>
      </c>
      <c r="H370" s="2">
        <v>1</v>
      </c>
      <c r="K370" s="24"/>
    </row>
    <row r="371" spans="1:11" x14ac:dyDescent="0.15">
      <c r="A371" s="20">
        <v>3</v>
      </c>
      <c r="B371" s="27" t="str">
        <f>VLOOKUP(A371,[1]テーブル!$A$2:$B$12,2)</f>
        <v>文化施設</v>
      </c>
      <c r="C371" s="27">
        <v>2</v>
      </c>
      <c r="D371" s="28" t="str">
        <f>VLOOKUP(C371,[1]テーブル!$D$2:$E$13,2)</f>
        <v xml:space="preserve">市町村
施設
</v>
      </c>
      <c r="E371" s="28" t="s">
        <v>724</v>
      </c>
      <c r="F371" s="32" t="s">
        <v>725</v>
      </c>
      <c r="H371" s="2">
        <v>1</v>
      </c>
      <c r="K371" s="24"/>
    </row>
    <row r="372" spans="1:11" x14ac:dyDescent="0.15">
      <c r="A372" s="20">
        <v>3</v>
      </c>
      <c r="B372" s="27" t="str">
        <f>VLOOKUP(A372,[1]テーブル!$A$2:$B$12,2)</f>
        <v>文化施設</v>
      </c>
      <c r="C372" s="27">
        <v>2</v>
      </c>
      <c r="D372" s="28" t="str">
        <f>VLOOKUP(C372,[1]テーブル!$D$2:$E$13,2)</f>
        <v xml:space="preserve">市町村
施設
</v>
      </c>
      <c r="E372" s="28" t="s">
        <v>726</v>
      </c>
      <c r="F372" s="32" t="s">
        <v>727</v>
      </c>
      <c r="H372" s="2">
        <v>1</v>
      </c>
      <c r="K372" s="24"/>
    </row>
    <row r="373" spans="1:11" x14ac:dyDescent="0.15">
      <c r="A373" s="20">
        <v>3</v>
      </c>
      <c r="B373" s="27" t="str">
        <f>VLOOKUP(A373,[1]テーブル!$A$2:$B$12,2)</f>
        <v>文化施設</v>
      </c>
      <c r="C373" s="27">
        <v>2</v>
      </c>
      <c r="D373" s="28" t="str">
        <f>VLOOKUP(C373,[1]テーブル!$D$2:$E$13,2)</f>
        <v xml:space="preserve">市町村
施設
</v>
      </c>
      <c r="E373" s="28" t="s">
        <v>728</v>
      </c>
      <c r="F373" s="32" t="s">
        <v>729</v>
      </c>
      <c r="H373" s="2">
        <v>1</v>
      </c>
      <c r="K373" s="24"/>
    </row>
    <row r="374" spans="1:11" x14ac:dyDescent="0.15">
      <c r="A374" s="20">
        <v>3</v>
      </c>
      <c r="B374" s="27" t="str">
        <f>VLOOKUP(A374,[1]テーブル!$A$2:$B$12,2)</f>
        <v>文化施設</v>
      </c>
      <c r="C374" s="27">
        <v>2</v>
      </c>
      <c r="D374" s="28" t="str">
        <f>VLOOKUP(C374,[1]テーブル!$D$2:$E$13,2)</f>
        <v xml:space="preserve">市町村
施設
</v>
      </c>
      <c r="E374" s="28" t="s">
        <v>730</v>
      </c>
      <c r="F374" s="32" t="s">
        <v>731</v>
      </c>
      <c r="H374" s="2">
        <v>1</v>
      </c>
      <c r="K374" s="24"/>
    </row>
    <row r="375" spans="1:11" x14ac:dyDescent="0.15">
      <c r="A375" s="20">
        <v>3</v>
      </c>
      <c r="B375" s="27" t="str">
        <f>VLOOKUP(A375,[1]テーブル!$A$2:$B$12,2)</f>
        <v>文化施設</v>
      </c>
      <c r="C375" s="27">
        <v>2</v>
      </c>
      <c r="D375" s="28" t="str">
        <f>VLOOKUP(C375,[1]テーブル!$D$2:$E$13,2)</f>
        <v xml:space="preserve">市町村
施設
</v>
      </c>
      <c r="E375" s="28" t="s">
        <v>732</v>
      </c>
      <c r="F375" s="32" t="s">
        <v>733</v>
      </c>
      <c r="H375" s="2">
        <v>1</v>
      </c>
      <c r="K375" s="24"/>
    </row>
    <row r="376" spans="1:11" x14ac:dyDescent="0.15">
      <c r="A376" s="20">
        <v>3</v>
      </c>
      <c r="B376" s="27" t="str">
        <f>VLOOKUP(A376,[1]テーブル!$A$2:$B$12,2)</f>
        <v>文化施設</v>
      </c>
      <c r="C376" s="27">
        <v>2</v>
      </c>
      <c r="D376" s="28" t="str">
        <f>VLOOKUP(C376,[1]テーブル!$D$2:$E$13,2)</f>
        <v xml:space="preserve">市町村
施設
</v>
      </c>
      <c r="E376" s="28" t="s">
        <v>734</v>
      </c>
      <c r="F376" s="32" t="s">
        <v>735</v>
      </c>
      <c r="H376" s="2">
        <v>1</v>
      </c>
      <c r="K376" s="24"/>
    </row>
    <row r="377" spans="1:11" x14ac:dyDescent="0.15">
      <c r="A377" s="20">
        <v>3</v>
      </c>
      <c r="B377" s="27" t="str">
        <f>VLOOKUP(A377,[1]テーブル!$A$2:$B$12,2)</f>
        <v>文化施設</v>
      </c>
      <c r="C377" s="27">
        <v>2</v>
      </c>
      <c r="D377" s="28" t="str">
        <f>VLOOKUP(C377,[1]テーブル!$D$2:$E$13,2)</f>
        <v xml:space="preserve">市町村
施設
</v>
      </c>
      <c r="E377" s="28" t="s">
        <v>736</v>
      </c>
      <c r="F377" s="32" t="s">
        <v>737</v>
      </c>
      <c r="H377" s="2">
        <v>1</v>
      </c>
      <c r="K377" s="24"/>
    </row>
    <row r="378" spans="1:11" x14ac:dyDescent="0.15">
      <c r="A378" s="20">
        <v>3</v>
      </c>
      <c r="B378" s="27" t="str">
        <f>VLOOKUP(A378,[1]テーブル!$A$2:$B$12,2)</f>
        <v>文化施設</v>
      </c>
      <c r="C378" s="27">
        <v>2</v>
      </c>
      <c r="D378" s="28" t="str">
        <f>VLOOKUP(C378,[1]テーブル!$D$2:$E$13,2)</f>
        <v xml:space="preserve">市町村
施設
</v>
      </c>
      <c r="E378" s="28" t="s">
        <v>738</v>
      </c>
      <c r="F378" s="32" t="s">
        <v>739</v>
      </c>
      <c r="H378" s="2">
        <v>1</v>
      </c>
      <c r="K378" s="24"/>
    </row>
    <row r="379" spans="1:11" x14ac:dyDescent="0.15">
      <c r="A379" s="20">
        <v>3</v>
      </c>
      <c r="B379" s="27" t="str">
        <f>VLOOKUP(A379,[1]テーブル!$A$2:$B$12,2)</f>
        <v>文化施設</v>
      </c>
      <c r="C379" s="27">
        <v>2</v>
      </c>
      <c r="D379" s="28" t="str">
        <f>VLOOKUP(C379,[1]テーブル!$D$2:$E$13,2)</f>
        <v xml:space="preserve">市町村
施設
</v>
      </c>
      <c r="E379" s="28" t="s">
        <v>740</v>
      </c>
      <c r="F379" s="32" t="s">
        <v>741</v>
      </c>
      <c r="H379" s="2">
        <v>1</v>
      </c>
      <c r="K379" s="24"/>
    </row>
    <row r="380" spans="1:11" x14ac:dyDescent="0.15">
      <c r="A380" s="20">
        <v>3</v>
      </c>
      <c r="B380" s="27" t="str">
        <f>VLOOKUP(A380,[1]テーブル!$A$2:$B$12,2)</f>
        <v>文化施設</v>
      </c>
      <c r="C380" s="27">
        <v>2</v>
      </c>
      <c r="D380" s="28" t="str">
        <f>VLOOKUP(C380,[1]テーブル!$D$2:$E$13,2)</f>
        <v xml:space="preserve">市町村
施設
</v>
      </c>
      <c r="E380" s="28" t="s">
        <v>742</v>
      </c>
      <c r="F380" s="32" t="s">
        <v>743</v>
      </c>
      <c r="H380" s="2">
        <v>1</v>
      </c>
      <c r="K380" s="24"/>
    </row>
    <row r="381" spans="1:11" x14ac:dyDescent="0.15">
      <c r="A381" s="20">
        <v>3</v>
      </c>
      <c r="B381" s="27" t="str">
        <f>VLOOKUP(A381,[1]テーブル!$A$2:$B$12,2)</f>
        <v>文化施設</v>
      </c>
      <c r="C381" s="27">
        <v>2</v>
      </c>
      <c r="D381" s="28" t="str">
        <f>VLOOKUP(C381,[1]テーブル!$D$2:$E$13,2)</f>
        <v xml:space="preserve">市町村
施設
</v>
      </c>
      <c r="E381" s="28" t="s">
        <v>744</v>
      </c>
      <c r="F381" s="32" t="s">
        <v>745</v>
      </c>
      <c r="H381" s="2">
        <v>1</v>
      </c>
      <c r="K381" s="24"/>
    </row>
    <row r="382" spans="1:11" x14ac:dyDescent="0.15">
      <c r="A382" s="20">
        <v>3</v>
      </c>
      <c r="B382" s="27" t="str">
        <f>VLOOKUP(A382,[1]テーブル!$A$2:$B$12,2)</f>
        <v>文化施設</v>
      </c>
      <c r="C382" s="27">
        <v>2</v>
      </c>
      <c r="D382" s="28" t="str">
        <f>VLOOKUP(C382,[1]テーブル!$D$2:$E$13,2)</f>
        <v xml:space="preserve">市町村
施設
</v>
      </c>
      <c r="E382" s="28" t="s">
        <v>746</v>
      </c>
      <c r="F382" s="32" t="s">
        <v>747</v>
      </c>
      <c r="H382" s="2">
        <v>1</v>
      </c>
      <c r="K382" s="24"/>
    </row>
    <row r="383" spans="1:11" x14ac:dyDescent="0.15">
      <c r="A383" s="20">
        <v>3</v>
      </c>
      <c r="B383" s="27" t="str">
        <f>VLOOKUP(A383,[1]テーブル!$A$2:$B$12,2)</f>
        <v>文化施設</v>
      </c>
      <c r="C383" s="27">
        <v>2</v>
      </c>
      <c r="D383" s="28" t="str">
        <f>VLOOKUP(C383,[1]テーブル!$D$2:$E$13,2)</f>
        <v xml:space="preserve">市町村
施設
</v>
      </c>
      <c r="E383" s="28" t="s">
        <v>748</v>
      </c>
      <c r="F383" s="32" t="s">
        <v>749</v>
      </c>
      <c r="H383" s="2">
        <v>1</v>
      </c>
      <c r="K383" s="24"/>
    </row>
    <row r="384" spans="1:11" x14ac:dyDescent="0.15">
      <c r="A384" s="20">
        <v>3</v>
      </c>
      <c r="B384" s="27" t="str">
        <f>VLOOKUP(A384,[1]テーブル!$A$2:$B$12,2)</f>
        <v>文化施設</v>
      </c>
      <c r="C384" s="27">
        <v>2</v>
      </c>
      <c r="D384" s="28" t="str">
        <f>VLOOKUP(C384,[1]テーブル!$D$2:$E$13,2)</f>
        <v xml:space="preserve">市町村
施設
</v>
      </c>
      <c r="E384" s="28" t="s">
        <v>750</v>
      </c>
      <c r="F384" s="32" t="s">
        <v>751</v>
      </c>
      <c r="H384" s="2">
        <v>1</v>
      </c>
      <c r="K384" s="24"/>
    </row>
    <row r="385" spans="1:11" x14ac:dyDescent="0.15">
      <c r="A385" s="20">
        <v>3</v>
      </c>
      <c r="B385" s="21" t="str">
        <f>VLOOKUP(A385,[1]テーブル!$A$2:$B$12,2)</f>
        <v>文化施設</v>
      </c>
      <c r="C385" s="21">
        <v>2</v>
      </c>
      <c r="D385" s="22" t="str">
        <f>VLOOKUP(C385,[1]テーブル!$D$2:$E$13,2)</f>
        <v xml:space="preserve">市町村
施設
</v>
      </c>
      <c r="E385" s="22" t="s">
        <v>752</v>
      </c>
      <c r="F385" s="23" t="s">
        <v>753</v>
      </c>
      <c r="H385" s="2">
        <v>1</v>
      </c>
      <c r="K385" s="24"/>
    </row>
    <row r="386" spans="1:11" x14ac:dyDescent="0.15">
      <c r="A386" s="20">
        <v>3</v>
      </c>
      <c r="B386" s="21" t="str">
        <f>VLOOKUP(A386,[1]テーブル!$A$2:$B$12,2)</f>
        <v>文化施設</v>
      </c>
      <c r="C386" s="21">
        <v>2</v>
      </c>
      <c r="D386" s="22" t="str">
        <f>VLOOKUP(C386,[1]テーブル!$D$2:$E$13,2)</f>
        <v xml:space="preserve">市町村
施設
</v>
      </c>
      <c r="E386" s="22" t="s">
        <v>754</v>
      </c>
      <c r="F386" s="23" t="s">
        <v>755</v>
      </c>
      <c r="H386" s="2">
        <v>1</v>
      </c>
      <c r="K386" s="24"/>
    </row>
    <row r="387" spans="1:11" x14ac:dyDescent="0.15">
      <c r="A387" s="20">
        <v>3</v>
      </c>
      <c r="B387" s="21" t="str">
        <f>VLOOKUP(A387,[1]テーブル!$A$2:$B$12,2)</f>
        <v>文化施設</v>
      </c>
      <c r="C387" s="21">
        <v>2</v>
      </c>
      <c r="D387" s="22" t="str">
        <f>VLOOKUP(C387,[1]テーブル!$D$2:$E$13,2)</f>
        <v xml:space="preserve">市町村
施設
</v>
      </c>
      <c r="E387" s="22" t="s">
        <v>756</v>
      </c>
      <c r="F387" s="23" t="s">
        <v>757</v>
      </c>
      <c r="H387" s="2">
        <v>1</v>
      </c>
      <c r="K387" s="24"/>
    </row>
    <row r="388" spans="1:11" x14ac:dyDescent="0.15">
      <c r="A388" s="20">
        <v>4</v>
      </c>
      <c r="B388" s="21" t="str">
        <f>VLOOKUP(A388,[1]テーブル!$A$2:$B$12,2)</f>
        <v>官公庁</v>
      </c>
      <c r="C388" s="21">
        <v>2</v>
      </c>
      <c r="D388" s="22" t="str">
        <f>VLOOKUP(C388,[1]テーブル!$D$2:$E$13,2)</f>
        <v xml:space="preserve">市町村
施設
</v>
      </c>
      <c r="E388" s="22" t="s">
        <v>758</v>
      </c>
      <c r="F388" s="23" t="s">
        <v>759</v>
      </c>
      <c r="H388" s="2">
        <v>1</v>
      </c>
      <c r="K388" s="24"/>
    </row>
    <row r="389" spans="1:11" x14ac:dyDescent="0.15">
      <c r="A389" s="20">
        <v>4</v>
      </c>
      <c r="B389" s="27" t="str">
        <f>VLOOKUP(A389,[1]テーブル!$A$2:$B$12,2)</f>
        <v>官公庁</v>
      </c>
      <c r="C389" s="27">
        <v>2</v>
      </c>
      <c r="D389" s="28" t="str">
        <f>VLOOKUP(C389,[1]テーブル!$D$2:$E$13,2)</f>
        <v xml:space="preserve">市町村
施設
</v>
      </c>
      <c r="E389" s="28" t="s">
        <v>760</v>
      </c>
      <c r="F389" s="32" t="s">
        <v>761</v>
      </c>
      <c r="H389" s="2">
        <v>1</v>
      </c>
      <c r="K389" s="24"/>
    </row>
    <row r="390" spans="1:11" x14ac:dyDescent="0.15">
      <c r="A390" s="20">
        <v>4</v>
      </c>
      <c r="B390" s="27" t="str">
        <f>VLOOKUP(A390,[1]テーブル!$A$2:$B$12,2)</f>
        <v>官公庁</v>
      </c>
      <c r="C390" s="27">
        <v>2</v>
      </c>
      <c r="D390" s="28" t="str">
        <f>VLOOKUP(C390,[1]テーブル!$D$2:$E$13,2)</f>
        <v xml:space="preserve">市町村
施設
</v>
      </c>
      <c r="E390" s="28" t="s">
        <v>762</v>
      </c>
      <c r="F390" s="32" t="s">
        <v>763</v>
      </c>
      <c r="H390" s="2">
        <v>1</v>
      </c>
      <c r="K390" s="24"/>
    </row>
    <row r="391" spans="1:11" x14ac:dyDescent="0.15">
      <c r="A391" s="20">
        <v>4</v>
      </c>
      <c r="B391" s="27" t="str">
        <f>VLOOKUP(A391,[1]テーブル!$A$2:$B$12,2)</f>
        <v>官公庁</v>
      </c>
      <c r="C391" s="27">
        <v>2</v>
      </c>
      <c r="D391" s="28" t="str">
        <f>VLOOKUP(C391,[1]テーブル!$D$2:$E$13,2)</f>
        <v xml:space="preserve">市町村
施設
</v>
      </c>
      <c r="E391" s="28" t="s">
        <v>764</v>
      </c>
      <c r="F391" s="32" t="s">
        <v>699</v>
      </c>
      <c r="H391" s="2">
        <v>1</v>
      </c>
      <c r="K391" s="24"/>
    </row>
    <row r="392" spans="1:11" x14ac:dyDescent="0.15">
      <c r="A392" s="20">
        <v>4</v>
      </c>
      <c r="B392" s="27" t="str">
        <f>VLOOKUP(A392,[1]テーブル!$A$2:$B$12,2)</f>
        <v>官公庁</v>
      </c>
      <c r="C392" s="27">
        <v>2</v>
      </c>
      <c r="D392" s="28" t="str">
        <f>VLOOKUP(C392,[1]テーブル!$D$2:$E$13,2)</f>
        <v xml:space="preserve">市町村
施設
</v>
      </c>
      <c r="E392" s="28" t="s">
        <v>765</v>
      </c>
      <c r="F392" s="32" t="s">
        <v>766</v>
      </c>
      <c r="H392" s="2">
        <v>1</v>
      </c>
      <c r="K392" s="24"/>
    </row>
    <row r="393" spans="1:11" x14ac:dyDescent="0.15">
      <c r="A393" s="20">
        <v>4</v>
      </c>
      <c r="B393" s="27" t="str">
        <f>VLOOKUP(A393,[1]テーブル!$A$2:$B$12,2)</f>
        <v>官公庁</v>
      </c>
      <c r="C393" s="27">
        <v>2</v>
      </c>
      <c r="D393" s="28" t="str">
        <f>VLOOKUP(C393,[1]テーブル!$D$2:$E$13,2)</f>
        <v xml:space="preserve">市町村
施設
</v>
      </c>
      <c r="E393" s="28" t="s">
        <v>767</v>
      </c>
      <c r="F393" s="32" t="s">
        <v>768</v>
      </c>
      <c r="H393" s="2">
        <v>1</v>
      </c>
      <c r="K393" s="24"/>
    </row>
    <row r="394" spans="1:11" x14ac:dyDescent="0.15">
      <c r="A394" s="20">
        <v>4</v>
      </c>
      <c r="B394" s="27" t="str">
        <f>VLOOKUP(A394,[1]テーブル!$A$2:$B$12,2)</f>
        <v>官公庁</v>
      </c>
      <c r="C394" s="27">
        <v>2</v>
      </c>
      <c r="D394" s="28" t="str">
        <f>VLOOKUP(C394,[1]テーブル!$D$2:$E$13,2)</f>
        <v xml:space="preserve">市町村
施設
</v>
      </c>
      <c r="E394" s="28" t="s">
        <v>769</v>
      </c>
      <c r="F394" s="32" t="s">
        <v>770</v>
      </c>
      <c r="H394" s="2">
        <v>1</v>
      </c>
      <c r="K394" s="24"/>
    </row>
    <row r="395" spans="1:11" x14ac:dyDescent="0.15">
      <c r="A395" s="20">
        <v>4</v>
      </c>
      <c r="B395" s="27" t="str">
        <f>VLOOKUP(A395,[1]テーブル!$A$2:$B$12,2)</f>
        <v>官公庁</v>
      </c>
      <c r="C395" s="27">
        <v>2</v>
      </c>
      <c r="D395" s="28" t="str">
        <f>VLOOKUP(C395,[1]テーブル!$D$2:$E$13,2)</f>
        <v xml:space="preserve">市町村
施設
</v>
      </c>
      <c r="E395" s="28" t="s">
        <v>771</v>
      </c>
      <c r="F395" s="32" t="s">
        <v>772</v>
      </c>
      <c r="H395" s="2">
        <v>1</v>
      </c>
      <c r="K395" s="24"/>
    </row>
    <row r="396" spans="1:11" x14ac:dyDescent="0.15">
      <c r="A396" s="20">
        <v>4</v>
      </c>
      <c r="B396" s="27" t="str">
        <f>VLOOKUP(A396,[1]テーブル!$A$2:$B$12,2)</f>
        <v>官公庁</v>
      </c>
      <c r="C396" s="27">
        <v>2</v>
      </c>
      <c r="D396" s="28" t="str">
        <f>VLOOKUP(C396,[1]テーブル!$D$2:$E$13,2)</f>
        <v xml:space="preserve">市町村
施設
</v>
      </c>
      <c r="E396" s="28" t="s">
        <v>773</v>
      </c>
      <c r="F396" s="32" t="s">
        <v>774</v>
      </c>
      <c r="H396" s="2">
        <v>1</v>
      </c>
      <c r="K396" s="24"/>
    </row>
    <row r="397" spans="1:11" x14ac:dyDescent="0.15">
      <c r="A397" s="20">
        <v>4</v>
      </c>
      <c r="B397" s="27" t="str">
        <f>VLOOKUP(A397,[1]テーブル!$A$2:$B$12,2)</f>
        <v>官公庁</v>
      </c>
      <c r="C397" s="27">
        <v>2</v>
      </c>
      <c r="D397" s="28" t="str">
        <f>VLOOKUP(C397,[1]テーブル!$D$2:$E$13,2)</f>
        <v xml:space="preserve">市町村
施設
</v>
      </c>
      <c r="E397" s="28" t="s">
        <v>775</v>
      </c>
      <c r="F397" s="32" t="s">
        <v>776</v>
      </c>
      <c r="H397" s="2">
        <v>1</v>
      </c>
      <c r="K397" s="24"/>
    </row>
    <row r="398" spans="1:11" x14ac:dyDescent="0.15">
      <c r="A398" s="20">
        <v>5</v>
      </c>
      <c r="B398" s="27" t="str">
        <f>VLOOKUP(A398,[1]テーブル!$A$2:$B$12,2)</f>
        <v>物品販売・飲食店</v>
      </c>
      <c r="C398" s="21">
        <v>4</v>
      </c>
      <c r="D398" s="28" t="str">
        <f>VLOOKUP(C398,[1]テーブル!$D$2:$E$13,2)</f>
        <v>民間施設</v>
      </c>
      <c r="E398" s="22" t="s">
        <v>777</v>
      </c>
      <c r="F398" s="23" t="s">
        <v>778</v>
      </c>
      <c r="H398" s="2">
        <v>1</v>
      </c>
      <c r="K398" s="24"/>
    </row>
    <row r="399" spans="1:11" x14ac:dyDescent="0.15">
      <c r="A399" s="20">
        <v>5</v>
      </c>
      <c r="B399" s="27" t="str">
        <f>VLOOKUP(A399,[1]テーブル!$A$2:$B$12,2)</f>
        <v>物品販売・飲食店</v>
      </c>
      <c r="C399" s="21">
        <v>4</v>
      </c>
      <c r="D399" s="28" t="str">
        <f>VLOOKUP(C399,[1]テーブル!$D$2:$E$13,2)</f>
        <v>民間施設</v>
      </c>
      <c r="E399" s="22" t="s">
        <v>779</v>
      </c>
      <c r="F399" s="23" t="s">
        <v>780</v>
      </c>
      <c r="H399" s="2">
        <v>1</v>
      </c>
      <c r="K399" s="24"/>
    </row>
    <row r="400" spans="1:11" x14ac:dyDescent="0.15">
      <c r="A400" s="20">
        <v>5</v>
      </c>
      <c r="B400" s="27" t="str">
        <f>VLOOKUP(A400,[1]テーブル!$A$2:$B$12,2)</f>
        <v>物品販売・飲食店</v>
      </c>
      <c r="C400" s="21">
        <v>4</v>
      </c>
      <c r="D400" s="28" t="str">
        <f>VLOOKUP(C400,[1]テーブル!$D$2:$E$13,2)</f>
        <v>民間施設</v>
      </c>
      <c r="E400" s="22" t="s">
        <v>781</v>
      </c>
      <c r="F400" s="23" t="s">
        <v>782</v>
      </c>
      <c r="H400" s="2">
        <v>1</v>
      </c>
      <c r="K400" s="24"/>
    </row>
    <row r="401" spans="1:11" x14ac:dyDescent="0.15">
      <c r="A401" s="20">
        <v>5</v>
      </c>
      <c r="B401" s="27" t="str">
        <f>VLOOKUP(A401,[1]テーブル!$A$2:$B$12,2)</f>
        <v>物品販売・飲食店</v>
      </c>
      <c r="C401" s="21">
        <v>4</v>
      </c>
      <c r="D401" s="28" t="str">
        <f>VLOOKUP(C401,[1]テーブル!$D$2:$E$13,2)</f>
        <v>民間施設</v>
      </c>
      <c r="E401" s="22" t="s">
        <v>783</v>
      </c>
      <c r="F401" s="23" t="s">
        <v>784</v>
      </c>
      <c r="H401" s="2">
        <v>1</v>
      </c>
      <c r="K401" s="24"/>
    </row>
    <row r="402" spans="1:11" x14ac:dyDescent="0.2">
      <c r="A402" s="20">
        <v>5</v>
      </c>
      <c r="B402" s="27" t="str">
        <f>VLOOKUP(A402,[1]テーブル!$A$2:$B$12,2)</f>
        <v>物品販売・飲食店</v>
      </c>
      <c r="C402" s="21">
        <v>4</v>
      </c>
      <c r="D402" s="28" t="str">
        <f>VLOOKUP(C402,[1]テーブル!$D$2:$E$13,2)</f>
        <v>民間施設</v>
      </c>
      <c r="E402" s="39" t="s">
        <v>785</v>
      </c>
      <c r="F402" s="40" t="s">
        <v>786</v>
      </c>
      <c r="H402" s="2">
        <v>1</v>
      </c>
      <c r="K402" s="24"/>
    </row>
    <row r="403" spans="1:11" x14ac:dyDescent="0.2">
      <c r="A403" s="20">
        <v>5</v>
      </c>
      <c r="B403" s="27" t="str">
        <f>VLOOKUP(A403,[1]テーブル!$A$2:$B$12,2)</f>
        <v>物品販売・飲食店</v>
      </c>
      <c r="C403" s="21">
        <v>4</v>
      </c>
      <c r="D403" s="28" t="str">
        <f>VLOOKUP(C403,[1]テーブル!$D$2:$E$13,2)</f>
        <v>民間施設</v>
      </c>
      <c r="E403" s="39" t="s">
        <v>787</v>
      </c>
      <c r="F403" s="40" t="s">
        <v>788</v>
      </c>
      <c r="H403" s="2">
        <v>1</v>
      </c>
      <c r="K403" s="24"/>
    </row>
    <row r="404" spans="1:11" x14ac:dyDescent="0.2">
      <c r="A404" s="20">
        <v>5</v>
      </c>
      <c r="B404" s="27" t="str">
        <f>VLOOKUP(A404,[1]テーブル!$A$2:$B$12,2)</f>
        <v>物品販売・飲食店</v>
      </c>
      <c r="C404" s="21">
        <v>4</v>
      </c>
      <c r="D404" s="28" t="str">
        <f>VLOOKUP(C404,[1]テーブル!$D$2:$E$13,2)</f>
        <v>民間施設</v>
      </c>
      <c r="E404" s="39" t="s">
        <v>789</v>
      </c>
      <c r="F404" s="40" t="s">
        <v>790</v>
      </c>
      <c r="H404" s="2">
        <v>1</v>
      </c>
      <c r="K404" s="24"/>
    </row>
    <row r="405" spans="1:11" x14ac:dyDescent="0.2">
      <c r="A405" s="20">
        <v>5</v>
      </c>
      <c r="B405" s="27" t="str">
        <f>VLOOKUP(A405,[1]テーブル!$A$2:$B$12,2)</f>
        <v>物品販売・飲食店</v>
      </c>
      <c r="C405" s="21">
        <v>4</v>
      </c>
      <c r="D405" s="28" t="str">
        <f>VLOOKUP(C405,[1]テーブル!$D$2:$E$13,2)</f>
        <v>民間施設</v>
      </c>
      <c r="E405" s="39" t="s">
        <v>791</v>
      </c>
      <c r="F405" s="40" t="s">
        <v>792</v>
      </c>
      <c r="H405" s="2">
        <v>1</v>
      </c>
      <c r="K405" s="24"/>
    </row>
    <row r="406" spans="1:11" x14ac:dyDescent="0.2">
      <c r="A406" s="20">
        <v>5</v>
      </c>
      <c r="B406" s="27" t="str">
        <f>VLOOKUP(A406,[1]テーブル!$A$2:$B$12,2)</f>
        <v>物品販売・飲食店</v>
      </c>
      <c r="C406" s="21">
        <v>4</v>
      </c>
      <c r="D406" s="28" t="str">
        <f>VLOOKUP(C406,[1]テーブル!$D$2:$E$13,2)</f>
        <v>民間施設</v>
      </c>
      <c r="E406" s="39" t="s">
        <v>793</v>
      </c>
      <c r="F406" s="40" t="s">
        <v>794</v>
      </c>
      <c r="G406" s="25"/>
      <c r="H406" s="2">
        <v>1</v>
      </c>
      <c r="K406" s="24"/>
    </row>
    <row r="407" spans="1:11" x14ac:dyDescent="0.2">
      <c r="A407" s="20">
        <v>5</v>
      </c>
      <c r="B407" s="27" t="str">
        <f>VLOOKUP(A407,[1]テーブル!$A$2:$B$12,2)</f>
        <v>物品販売・飲食店</v>
      </c>
      <c r="C407" s="21">
        <v>4</v>
      </c>
      <c r="D407" s="28" t="str">
        <f>VLOOKUP(C407,[1]テーブル!$D$2:$E$13,2)</f>
        <v>民間施設</v>
      </c>
      <c r="E407" s="39" t="s">
        <v>795</v>
      </c>
      <c r="F407" s="64" t="s">
        <v>796</v>
      </c>
      <c r="H407" s="2">
        <v>1</v>
      </c>
      <c r="K407" s="24"/>
    </row>
    <row r="408" spans="1:11" x14ac:dyDescent="0.2">
      <c r="A408" s="20">
        <v>5</v>
      </c>
      <c r="B408" s="27" t="str">
        <f>VLOOKUP(A408,[1]テーブル!$A$2:$B$12,2)</f>
        <v>物品販売・飲食店</v>
      </c>
      <c r="C408" s="21">
        <v>4</v>
      </c>
      <c r="D408" s="28" t="str">
        <f>VLOOKUP(C408,[1]テーブル!$D$2:$E$13,2)</f>
        <v>民間施設</v>
      </c>
      <c r="E408" s="39" t="s">
        <v>797</v>
      </c>
      <c r="F408" s="64" t="s">
        <v>798</v>
      </c>
      <c r="H408" s="2">
        <v>1</v>
      </c>
      <c r="K408" s="24"/>
    </row>
    <row r="409" spans="1:11" x14ac:dyDescent="0.2">
      <c r="A409" s="20">
        <v>5</v>
      </c>
      <c r="B409" s="27" t="str">
        <f>VLOOKUP(A409,[1]テーブル!$A$2:$B$12,2)</f>
        <v>物品販売・飲食店</v>
      </c>
      <c r="C409" s="21">
        <v>4</v>
      </c>
      <c r="D409" s="28" t="str">
        <f>VLOOKUP(C409,[1]テーブル!$D$2:$E$13,2)</f>
        <v>民間施設</v>
      </c>
      <c r="E409" s="39" t="s">
        <v>799</v>
      </c>
      <c r="F409" s="64" t="s">
        <v>800</v>
      </c>
      <c r="H409" s="2">
        <v>1</v>
      </c>
      <c r="K409" s="24"/>
    </row>
    <row r="410" spans="1:11" x14ac:dyDescent="0.2">
      <c r="A410" s="20">
        <v>5</v>
      </c>
      <c r="B410" s="27" t="str">
        <f>VLOOKUP(A410,[1]テーブル!$A$2:$B$12,2)</f>
        <v>物品販売・飲食店</v>
      </c>
      <c r="C410" s="21">
        <v>4</v>
      </c>
      <c r="D410" s="28" t="str">
        <f>VLOOKUP(C410,[1]テーブル!$D$2:$E$13,2)</f>
        <v>民間施設</v>
      </c>
      <c r="E410" s="39" t="s">
        <v>801</v>
      </c>
      <c r="F410" s="64" t="s">
        <v>802</v>
      </c>
      <c r="H410" s="2">
        <v>1</v>
      </c>
      <c r="K410" s="24"/>
    </row>
    <row r="411" spans="1:11" x14ac:dyDescent="0.2">
      <c r="A411" s="20">
        <v>5</v>
      </c>
      <c r="B411" s="27" t="str">
        <f>VLOOKUP(A411,[1]テーブル!$A$2:$B$12,2)</f>
        <v>物品販売・飲食店</v>
      </c>
      <c r="C411" s="21">
        <v>4</v>
      </c>
      <c r="D411" s="28" t="str">
        <f>VLOOKUP(C411,[1]テーブル!$D$2:$E$13,2)</f>
        <v>民間施設</v>
      </c>
      <c r="E411" s="39" t="s">
        <v>803</v>
      </c>
      <c r="F411" s="64" t="s">
        <v>804</v>
      </c>
      <c r="H411" s="2">
        <v>1</v>
      </c>
      <c r="K411" s="24"/>
    </row>
    <row r="412" spans="1:11" x14ac:dyDescent="0.2">
      <c r="A412" s="20">
        <v>5</v>
      </c>
      <c r="B412" s="27" t="str">
        <f>VLOOKUP(A412,[1]テーブル!$A$2:$B$12,2)</f>
        <v>物品販売・飲食店</v>
      </c>
      <c r="C412" s="21">
        <v>4</v>
      </c>
      <c r="D412" s="28" t="str">
        <f>VLOOKUP(C412,[1]テーブル!$D$2:$E$13,2)</f>
        <v>民間施設</v>
      </c>
      <c r="E412" s="39" t="s">
        <v>805</v>
      </c>
      <c r="F412" s="64" t="s">
        <v>806</v>
      </c>
      <c r="H412" s="2">
        <v>1</v>
      </c>
      <c r="K412" s="24"/>
    </row>
    <row r="413" spans="1:11" x14ac:dyDescent="0.2">
      <c r="A413" s="20">
        <v>5</v>
      </c>
      <c r="B413" s="27" t="str">
        <f>VLOOKUP(A413,[1]テーブル!$A$2:$B$12,2)</f>
        <v>物品販売・飲食店</v>
      </c>
      <c r="C413" s="21">
        <v>4</v>
      </c>
      <c r="D413" s="28" t="str">
        <f>VLOOKUP(C413,[1]テーブル!$D$2:$E$13,2)</f>
        <v>民間施設</v>
      </c>
      <c r="E413" s="39" t="s">
        <v>807</v>
      </c>
      <c r="F413" s="64" t="s">
        <v>808</v>
      </c>
      <c r="H413" s="2">
        <v>1</v>
      </c>
      <c r="K413" s="24"/>
    </row>
    <row r="414" spans="1:11" s="24" customFormat="1" x14ac:dyDescent="0.15">
      <c r="A414" s="20">
        <v>6</v>
      </c>
      <c r="B414" s="27" t="str">
        <f>VLOOKUP(A414,[1]テーブル!$A$2:$B$12,2)</f>
        <v>観光施設・宿泊施設</v>
      </c>
      <c r="C414" s="21">
        <v>1</v>
      </c>
      <c r="D414" s="28" t="str">
        <f>VLOOKUP(C414,[1]テーブル!$D$2:$E$13,2)</f>
        <v xml:space="preserve">県有施設
</v>
      </c>
      <c r="E414" s="22" t="s">
        <v>809</v>
      </c>
      <c r="F414" s="23" t="s">
        <v>810</v>
      </c>
      <c r="H414" s="2">
        <v>1</v>
      </c>
    </row>
    <row r="415" spans="1:11" s="24" customFormat="1" x14ac:dyDescent="0.15">
      <c r="A415" s="20">
        <v>6</v>
      </c>
      <c r="B415" s="27" t="str">
        <f>VLOOKUP(A415,[1]テーブル!$A$2:$B$12,2)</f>
        <v>観光施設・宿泊施設</v>
      </c>
      <c r="C415" s="21">
        <v>1</v>
      </c>
      <c r="D415" s="28" t="str">
        <f>VLOOKUP(C415,[1]テーブル!$D$2:$E$13,2)</f>
        <v xml:space="preserve">県有施設
</v>
      </c>
      <c r="E415" s="22" t="s">
        <v>811</v>
      </c>
      <c r="F415" s="23" t="s">
        <v>812</v>
      </c>
      <c r="H415" s="2">
        <v>1</v>
      </c>
    </row>
    <row r="416" spans="1:11" s="24" customFormat="1" x14ac:dyDescent="0.15">
      <c r="A416" s="20">
        <v>6</v>
      </c>
      <c r="B416" s="27" t="str">
        <f>VLOOKUP(A416,[1]テーブル!$A$2:$B$12,2)</f>
        <v>観光施設・宿泊施設</v>
      </c>
      <c r="C416" s="21">
        <v>2</v>
      </c>
      <c r="D416" s="28" t="str">
        <f>VLOOKUP(C416,[1]テーブル!$D$2:$E$13,2)</f>
        <v xml:space="preserve">市町村
施設
</v>
      </c>
      <c r="E416" s="22" t="s">
        <v>813</v>
      </c>
      <c r="F416" s="23" t="s">
        <v>814</v>
      </c>
      <c r="H416" s="2">
        <v>1</v>
      </c>
    </row>
    <row r="417" spans="1:11" x14ac:dyDescent="0.15">
      <c r="A417" s="20">
        <v>6</v>
      </c>
      <c r="B417" s="27" t="str">
        <f>VLOOKUP(A417,[1]テーブル!$A$2:$B$12,2)</f>
        <v>観光施設・宿泊施設</v>
      </c>
      <c r="C417" s="27">
        <v>2</v>
      </c>
      <c r="D417" s="28" t="str">
        <f>VLOOKUP(C417,[1]テーブル!$D$2:$E$13,2)</f>
        <v xml:space="preserve">市町村
施設
</v>
      </c>
      <c r="E417" s="28" t="s">
        <v>815</v>
      </c>
      <c r="F417" s="32" t="s">
        <v>816</v>
      </c>
      <c r="H417" s="2">
        <v>1</v>
      </c>
      <c r="K417" s="24"/>
    </row>
    <row r="418" spans="1:11" x14ac:dyDescent="0.15">
      <c r="A418" s="20">
        <v>6</v>
      </c>
      <c r="B418" s="27" t="str">
        <f>VLOOKUP(A418,[1]テーブル!$A$2:$B$12,2)</f>
        <v>観光施設・宿泊施設</v>
      </c>
      <c r="C418" s="21">
        <v>2</v>
      </c>
      <c r="D418" s="28" t="str">
        <f>VLOOKUP(C418,[1]テーブル!$D$2:$E$13,2)</f>
        <v xml:space="preserve">市町村
施設
</v>
      </c>
      <c r="E418" s="22" t="s">
        <v>817</v>
      </c>
      <c r="F418" s="23" t="s">
        <v>818</v>
      </c>
      <c r="H418" s="2">
        <v>1</v>
      </c>
      <c r="K418" s="24"/>
    </row>
    <row r="419" spans="1:11" x14ac:dyDescent="0.15">
      <c r="A419" s="20">
        <v>6</v>
      </c>
      <c r="B419" s="27" t="str">
        <f>VLOOKUP(A419,[1]テーブル!$A$2:$B$12,2)</f>
        <v>観光施設・宿泊施設</v>
      </c>
      <c r="C419" s="21">
        <v>2</v>
      </c>
      <c r="D419" s="28" t="str">
        <f>VLOOKUP(C419,[1]テーブル!$D$2:$E$13,2)</f>
        <v xml:space="preserve">市町村
施設
</v>
      </c>
      <c r="E419" s="22" t="s">
        <v>819</v>
      </c>
      <c r="F419" s="23" t="s">
        <v>820</v>
      </c>
      <c r="H419" s="2">
        <v>1</v>
      </c>
      <c r="K419" s="24"/>
    </row>
    <row r="420" spans="1:11" x14ac:dyDescent="0.15">
      <c r="A420" s="20">
        <v>6</v>
      </c>
      <c r="B420" s="27" t="str">
        <f>VLOOKUP(A420,[1]テーブル!$A$2:$B$12,2)</f>
        <v>観光施設・宿泊施設</v>
      </c>
      <c r="C420" s="21">
        <v>2</v>
      </c>
      <c r="D420" s="28" t="str">
        <f>VLOOKUP(C420,[1]テーブル!$D$2:$E$13,2)</f>
        <v xml:space="preserve">市町村
施設
</v>
      </c>
      <c r="E420" s="22" t="s">
        <v>821</v>
      </c>
      <c r="F420" s="23" t="s">
        <v>822</v>
      </c>
      <c r="H420" s="2">
        <v>1</v>
      </c>
      <c r="K420" s="24"/>
    </row>
    <row r="421" spans="1:11" x14ac:dyDescent="0.15">
      <c r="A421" s="20">
        <v>6</v>
      </c>
      <c r="B421" s="27" t="str">
        <f>VLOOKUP(A421,[1]テーブル!$A$2:$B$12,2)</f>
        <v>観光施設・宿泊施設</v>
      </c>
      <c r="C421" s="27">
        <v>2</v>
      </c>
      <c r="D421" s="28" t="str">
        <f>VLOOKUP(C421,[1]テーブル!$D$2:$E$13,2)</f>
        <v xml:space="preserve">市町村
施設
</v>
      </c>
      <c r="E421" s="22" t="s">
        <v>823</v>
      </c>
      <c r="F421" s="23" t="s">
        <v>824</v>
      </c>
      <c r="H421" s="2">
        <v>1</v>
      </c>
      <c r="K421" s="24"/>
    </row>
    <row r="422" spans="1:11" x14ac:dyDescent="0.15">
      <c r="A422" s="20">
        <v>6</v>
      </c>
      <c r="B422" s="27" t="str">
        <f>VLOOKUP(A422,[1]テーブル!$A$2:$B$12,2)</f>
        <v>観光施設・宿泊施設</v>
      </c>
      <c r="C422" s="27">
        <v>2</v>
      </c>
      <c r="D422" s="28" t="str">
        <f>VLOOKUP(C422,[1]テーブル!$D$2:$E$13,2)</f>
        <v xml:space="preserve">市町村
施設
</v>
      </c>
      <c r="E422" s="22" t="s">
        <v>825</v>
      </c>
      <c r="F422" s="23" t="s">
        <v>826</v>
      </c>
      <c r="H422" s="2">
        <v>1</v>
      </c>
      <c r="K422" s="24"/>
    </row>
    <row r="423" spans="1:11" x14ac:dyDescent="0.15">
      <c r="A423" s="20">
        <v>6</v>
      </c>
      <c r="B423" s="21" t="str">
        <f>VLOOKUP(A423,[1]テーブル!$A$2:$B$12,2)</f>
        <v>観光施設・宿泊施設</v>
      </c>
      <c r="C423" s="21">
        <v>2</v>
      </c>
      <c r="D423" s="22" t="str">
        <f>VLOOKUP(C423,[1]テーブル!$D$2:$E$13,2)</f>
        <v xml:space="preserve">市町村
施設
</v>
      </c>
      <c r="E423" s="22" t="s">
        <v>827</v>
      </c>
      <c r="F423" s="23" t="s">
        <v>828</v>
      </c>
      <c r="H423" s="2">
        <v>1</v>
      </c>
      <c r="K423" s="24"/>
    </row>
    <row r="424" spans="1:11" x14ac:dyDescent="0.15">
      <c r="A424" s="20">
        <v>6</v>
      </c>
      <c r="B424" s="27" t="str">
        <f>VLOOKUP(A424,[1]テーブル!$A$2:$B$12,2)</f>
        <v>観光施設・宿泊施設</v>
      </c>
      <c r="C424" s="21">
        <v>4</v>
      </c>
      <c r="D424" s="28" t="str">
        <f>VLOOKUP(C424,[1]テーブル!$D$2:$E$13,2)</f>
        <v>民間施設</v>
      </c>
      <c r="E424" s="22" t="s">
        <v>829</v>
      </c>
      <c r="F424" s="23" t="s">
        <v>830</v>
      </c>
      <c r="H424" s="2">
        <v>1</v>
      </c>
      <c r="K424" s="24"/>
    </row>
    <row r="425" spans="1:11" x14ac:dyDescent="0.15">
      <c r="A425" s="20">
        <v>6</v>
      </c>
      <c r="B425" s="27" t="str">
        <f>VLOOKUP(A425,[1]テーブル!$A$2:$B$12,2)</f>
        <v>観光施設・宿泊施設</v>
      </c>
      <c r="C425" s="21">
        <v>4</v>
      </c>
      <c r="D425" s="28" t="str">
        <f>VLOOKUP(C425,[1]テーブル!$D$2:$E$13,2)</f>
        <v>民間施設</v>
      </c>
      <c r="E425" s="22" t="s">
        <v>831</v>
      </c>
      <c r="F425" s="23" t="s">
        <v>832</v>
      </c>
      <c r="H425" s="2">
        <v>1</v>
      </c>
      <c r="K425" s="24"/>
    </row>
    <row r="426" spans="1:11" x14ac:dyDescent="0.15">
      <c r="A426" s="20">
        <v>7</v>
      </c>
      <c r="B426" s="27" t="str">
        <f>VLOOKUP(A426,[1]テーブル!$A$2:$B$12,2)</f>
        <v>スポーツ施設</v>
      </c>
      <c r="C426" s="27">
        <v>2</v>
      </c>
      <c r="D426" s="28" t="str">
        <f>VLOOKUP(C426,[1]テーブル!$D$2:$E$13,2)</f>
        <v xml:space="preserve">市町村
施設
</v>
      </c>
      <c r="E426" s="28" t="s">
        <v>833</v>
      </c>
      <c r="F426" s="32" t="s">
        <v>834</v>
      </c>
      <c r="H426" s="2">
        <v>1</v>
      </c>
      <c r="K426" s="24"/>
    </row>
    <row r="427" spans="1:11" x14ac:dyDescent="0.15">
      <c r="A427" s="20">
        <v>8</v>
      </c>
      <c r="B427" s="27" t="str">
        <f>VLOOKUP(A427,[1]テーブル!$A$2:$B$12,2)</f>
        <v>警察</v>
      </c>
      <c r="C427" s="27">
        <v>1</v>
      </c>
      <c r="D427" s="28" t="str">
        <f>VLOOKUP(C427,[1]テーブル!$D$2:$E$13,2)</f>
        <v xml:space="preserve">県有施設
</v>
      </c>
      <c r="E427" s="22" t="s">
        <v>835</v>
      </c>
      <c r="F427" s="23" t="s">
        <v>836</v>
      </c>
      <c r="H427" s="2">
        <v>1</v>
      </c>
      <c r="K427" s="24"/>
    </row>
    <row r="428" spans="1:11" x14ac:dyDescent="0.15">
      <c r="A428" s="20">
        <v>9</v>
      </c>
      <c r="B428" s="27" t="str">
        <f>VLOOKUP(A428,[1]テーブル!$A$2:$B$12,2)</f>
        <v>学校</v>
      </c>
      <c r="C428" s="27">
        <v>1</v>
      </c>
      <c r="D428" s="28" t="str">
        <f>VLOOKUP(C428,[1]テーブル!$D$2:$E$13,2)</f>
        <v xml:space="preserve">県有施設
</v>
      </c>
      <c r="E428" s="22" t="s">
        <v>837</v>
      </c>
      <c r="F428" s="23" t="s">
        <v>838</v>
      </c>
      <c r="H428" s="2">
        <v>1</v>
      </c>
      <c r="K428" s="24"/>
    </row>
    <row r="429" spans="1:11" x14ac:dyDescent="0.15">
      <c r="A429" s="20">
        <v>9</v>
      </c>
      <c r="B429" s="27" t="str">
        <f>VLOOKUP(A429,[1]テーブル!$A$2:$B$12,2)</f>
        <v>学校</v>
      </c>
      <c r="C429" s="27">
        <v>2</v>
      </c>
      <c r="D429" s="28" t="str">
        <f>VLOOKUP(C429,[1]テーブル!$D$2:$E$13,2)</f>
        <v xml:space="preserve">市町村
施設
</v>
      </c>
      <c r="E429" s="28" t="s">
        <v>839</v>
      </c>
      <c r="F429" s="32" t="s">
        <v>840</v>
      </c>
      <c r="H429" s="2">
        <v>1</v>
      </c>
      <c r="K429" s="24"/>
    </row>
    <row r="430" spans="1:11" x14ac:dyDescent="0.15">
      <c r="A430" s="20">
        <v>9</v>
      </c>
      <c r="B430" s="27" t="str">
        <f>VLOOKUP(A430,[1]テーブル!$A$2:$B$12,2)</f>
        <v>学校</v>
      </c>
      <c r="C430" s="27">
        <v>2</v>
      </c>
      <c r="D430" s="28" t="str">
        <f>VLOOKUP(C430,[1]テーブル!$D$2:$E$13,2)</f>
        <v xml:space="preserve">市町村
施設
</v>
      </c>
      <c r="E430" s="28" t="s">
        <v>841</v>
      </c>
      <c r="F430" s="32" t="s">
        <v>842</v>
      </c>
      <c r="H430" s="2">
        <v>1</v>
      </c>
      <c r="K430" s="24"/>
    </row>
    <row r="431" spans="1:11" x14ac:dyDescent="0.15">
      <c r="A431" s="20">
        <v>9</v>
      </c>
      <c r="B431" s="27" t="str">
        <f>VLOOKUP(A431,[1]テーブル!$A$2:$B$12,2)</f>
        <v>学校</v>
      </c>
      <c r="C431" s="27">
        <v>2</v>
      </c>
      <c r="D431" s="28" t="str">
        <f>VLOOKUP(C431,[1]テーブル!$D$2:$E$13,2)</f>
        <v xml:space="preserve">市町村
施設
</v>
      </c>
      <c r="E431" s="28" t="s">
        <v>843</v>
      </c>
      <c r="F431" s="32" t="s">
        <v>844</v>
      </c>
      <c r="H431" s="2">
        <v>1</v>
      </c>
      <c r="K431" s="24"/>
    </row>
    <row r="432" spans="1:11" x14ac:dyDescent="0.15">
      <c r="A432" s="20">
        <v>9</v>
      </c>
      <c r="B432" s="27" t="str">
        <f>VLOOKUP(A432,[1]テーブル!$A$2:$B$12,2)</f>
        <v>学校</v>
      </c>
      <c r="C432" s="27">
        <v>2</v>
      </c>
      <c r="D432" s="28" t="str">
        <f>VLOOKUP(C432,[1]テーブル!$D$2:$E$13,2)</f>
        <v xml:space="preserve">市町村
施設
</v>
      </c>
      <c r="E432" s="28" t="s">
        <v>845</v>
      </c>
      <c r="F432" s="32" t="s">
        <v>846</v>
      </c>
      <c r="H432" s="2">
        <v>1</v>
      </c>
      <c r="K432" s="24"/>
    </row>
    <row r="433" spans="1:11" x14ac:dyDescent="0.15">
      <c r="A433" s="20">
        <v>10</v>
      </c>
      <c r="B433" s="27" t="str">
        <f>VLOOKUP(A433,[1]テーブル!$A$2:$B$12,2)</f>
        <v>銀行・郵便局</v>
      </c>
      <c r="C433" s="21">
        <v>4</v>
      </c>
      <c r="D433" s="28" t="str">
        <f>VLOOKUP(C433,[1]テーブル!$D$2:$E$13,2)</f>
        <v>民間施設</v>
      </c>
      <c r="E433" s="22" t="s">
        <v>847</v>
      </c>
      <c r="F433" s="23" t="s">
        <v>848</v>
      </c>
      <c r="H433" s="2">
        <v>1</v>
      </c>
      <c r="K433" s="24"/>
    </row>
    <row r="434" spans="1:11" x14ac:dyDescent="0.15">
      <c r="A434" s="20">
        <v>10</v>
      </c>
      <c r="B434" s="21" t="str">
        <f>VLOOKUP(A434,[1]テーブル!$A$2:$B$12,2)</f>
        <v>銀行・郵便局</v>
      </c>
      <c r="C434" s="21">
        <v>4</v>
      </c>
      <c r="D434" s="22" t="str">
        <f>VLOOKUP(C434,[1]テーブル!$D$2:$E$13,2)</f>
        <v>民間施設</v>
      </c>
      <c r="E434" s="22" t="s">
        <v>849</v>
      </c>
      <c r="F434" s="23" t="s">
        <v>850</v>
      </c>
      <c r="H434" s="2">
        <v>1</v>
      </c>
      <c r="K434" s="24"/>
    </row>
    <row r="435" spans="1:11" x14ac:dyDescent="0.15">
      <c r="A435" s="20">
        <v>10</v>
      </c>
      <c r="B435" s="21" t="str">
        <f>VLOOKUP(A435,[1]テーブル!$A$2:$B$12,2)</f>
        <v>銀行・郵便局</v>
      </c>
      <c r="C435" s="21">
        <v>4</v>
      </c>
      <c r="D435" s="22" t="str">
        <f>VLOOKUP(C435,[1]テーブル!$D$2:$E$13,2)</f>
        <v>民間施設</v>
      </c>
      <c r="E435" s="22" t="s">
        <v>851</v>
      </c>
      <c r="F435" s="23" t="s">
        <v>852</v>
      </c>
      <c r="H435" s="2">
        <v>1</v>
      </c>
      <c r="K435" s="24"/>
    </row>
    <row r="436" spans="1:11" x14ac:dyDescent="0.15">
      <c r="A436" s="20">
        <v>10</v>
      </c>
      <c r="B436" s="21" t="str">
        <f>VLOOKUP(A436,[1]テーブル!$A$2:$B$12,2)</f>
        <v>銀行・郵便局</v>
      </c>
      <c r="C436" s="21">
        <v>4</v>
      </c>
      <c r="D436" s="22" t="str">
        <f>VLOOKUP(C436,[1]テーブル!$D$2:$E$13,2)</f>
        <v>民間施設</v>
      </c>
      <c r="E436" s="22" t="s">
        <v>853</v>
      </c>
      <c r="F436" s="23" t="s">
        <v>854</v>
      </c>
      <c r="H436" s="2">
        <v>1</v>
      </c>
      <c r="K436" s="24"/>
    </row>
    <row r="437" spans="1:11" x14ac:dyDescent="0.15">
      <c r="A437" s="20">
        <v>11</v>
      </c>
      <c r="B437" s="21" t="str">
        <f>VLOOKUP(A437,[1]テーブル!$A$2:$B$12,2)</f>
        <v>そのほか</v>
      </c>
      <c r="C437" s="21">
        <v>1</v>
      </c>
      <c r="D437" s="22" t="str">
        <f>VLOOKUP(C437,[1]テーブル!$D$2:$E$13,2)</f>
        <v xml:space="preserve">県有施設
</v>
      </c>
      <c r="E437" s="22" t="s">
        <v>855</v>
      </c>
      <c r="F437" s="23" t="s">
        <v>856</v>
      </c>
      <c r="H437" s="2">
        <v>1</v>
      </c>
      <c r="K437" s="24"/>
    </row>
    <row r="438" spans="1:11" x14ac:dyDescent="0.15">
      <c r="A438" s="20">
        <v>11</v>
      </c>
      <c r="B438" s="21" t="str">
        <f>VLOOKUP(A438,[1]テーブル!$A$2:$B$12,2)</f>
        <v>そのほか</v>
      </c>
      <c r="C438" s="21">
        <v>1</v>
      </c>
      <c r="D438" s="22" t="str">
        <f>VLOOKUP(C438,[1]テーブル!$D$2:$E$13,2)</f>
        <v xml:space="preserve">県有施設
</v>
      </c>
      <c r="E438" s="22" t="s">
        <v>857</v>
      </c>
      <c r="F438" s="23" t="s">
        <v>858</v>
      </c>
      <c r="H438" s="2">
        <v>1</v>
      </c>
      <c r="K438" s="24"/>
    </row>
    <row r="439" spans="1:11" x14ac:dyDescent="0.15">
      <c r="A439" s="20">
        <v>11</v>
      </c>
      <c r="B439" s="21" t="str">
        <f>VLOOKUP(A439,[1]テーブル!$A$2:$B$12,2)</f>
        <v>そのほか</v>
      </c>
      <c r="C439" s="21">
        <v>1</v>
      </c>
      <c r="D439" s="22" t="str">
        <f>VLOOKUP(C439,[1]テーブル!$D$2:$E$13,2)</f>
        <v xml:space="preserve">県有施設
</v>
      </c>
      <c r="E439" s="22" t="s">
        <v>859</v>
      </c>
      <c r="F439" s="23" t="s">
        <v>860</v>
      </c>
      <c r="H439" s="2">
        <v>1</v>
      </c>
      <c r="K439" s="24"/>
    </row>
    <row r="440" spans="1:11" x14ac:dyDescent="0.15">
      <c r="A440" s="20">
        <v>11</v>
      </c>
      <c r="B440" s="21" t="str">
        <f>VLOOKUP(A440,[1]テーブル!$A$2:$B$12,2)</f>
        <v>そのほか</v>
      </c>
      <c r="C440" s="21">
        <v>1</v>
      </c>
      <c r="D440" s="22" t="str">
        <f>VLOOKUP(C440,[1]テーブル!$D$2:$E$13,2)</f>
        <v xml:space="preserve">県有施設
</v>
      </c>
      <c r="E440" s="22" t="s">
        <v>861</v>
      </c>
      <c r="F440" s="23" t="s">
        <v>862</v>
      </c>
      <c r="H440" s="2">
        <v>1</v>
      </c>
      <c r="K440" s="24"/>
    </row>
    <row r="441" spans="1:11" x14ac:dyDescent="0.15">
      <c r="A441" s="20">
        <v>11</v>
      </c>
      <c r="B441" s="21" t="str">
        <f>VLOOKUP(A441,[1]テーブル!$A$2:$B$12,2)</f>
        <v>そのほか</v>
      </c>
      <c r="C441" s="21">
        <v>1</v>
      </c>
      <c r="D441" s="22" t="str">
        <f>VLOOKUP(C441,[1]テーブル!$D$2:$E$13,2)</f>
        <v xml:space="preserve">県有施設
</v>
      </c>
      <c r="E441" s="22" t="s">
        <v>863</v>
      </c>
      <c r="F441" s="23" t="s">
        <v>864</v>
      </c>
      <c r="H441" s="2">
        <v>1</v>
      </c>
      <c r="K441" s="24"/>
    </row>
    <row r="442" spans="1:11" x14ac:dyDescent="0.15">
      <c r="A442" s="20">
        <v>11</v>
      </c>
      <c r="B442" s="21" t="str">
        <f>VLOOKUP(A442,[1]テーブル!$A$2:$B$12,2)</f>
        <v>そのほか</v>
      </c>
      <c r="C442" s="21">
        <v>1</v>
      </c>
      <c r="D442" s="22" t="str">
        <f>VLOOKUP(C442,[1]テーブル!$D$2:$E$13,2)</f>
        <v xml:space="preserve">県有施設
</v>
      </c>
      <c r="E442" s="22" t="s">
        <v>865</v>
      </c>
      <c r="F442" s="23" t="s">
        <v>866</v>
      </c>
      <c r="H442" s="2">
        <v>1</v>
      </c>
      <c r="K442" s="24"/>
    </row>
    <row r="443" spans="1:11" x14ac:dyDescent="0.15">
      <c r="A443" s="20">
        <v>11</v>
      </c>
      <c r="B443" s="21" t="str">
        <f>VLOOKUP(A443,[1]テーブル!$A$2:$B$12,2)</f>
        <v>そのほか</v>
      </c>
      <c r="C443" s="21">
        <v>2</v>
      </c>
      <c r="D443" s="22" t="str">
        <f>VLOOKUP(C443,[1]テーブル!$D$2:$E$13,2)</f>
        <v xml:space="preserve">市町村
施設
</v>
      </c>
      <c r="E443" s="22" t="s">
        <v>867</v>
      </c>
      <c r="F443" s="23" t="s">
        <v>868</v>
      </c>
      <c r="H443" s="2">
        <v>1</v>
      </c>
      <c r="K443" s="24"/>
    </row>
    <row r="444" spans="1:11" x14ac:dyDescent="0.15">
      <c r="A444" s="20">
        <v>11</v>
      </c>
      <c r="B444" s="21" t="str">
        <f>VLOOKUP(A444,[1]テーブル!$A$2:$B$12,2)</f>
        <v>そのほか</v>
      </c>
      <c r="C444" s="21">
        <v>2</v>
      </c>
      <c r="D444" s="22" t="str">
        <f>VLOOKUP(C444,[1]テーブル!$D$2:$E$13,2)</f>
        <v xml:space="preserve">市町村
施設
</v>
      </c>
      <c r="E444" s="22" t="s">
        <v>869</v>
      </c>
      <c r="F444" s="23" t="s">
        <v>870</v>
      </c>
      <c r="H444" s="2">
        <v>1</v>
      </c>
      <c r="K444" s="24"/>
    </row>
    <row r="445" spans="1:11" x14ac:dyDescent="0.15">
      <c r="A445" s="20">
        <v>11</v>
      </c>
      <c r="B445" s="21" t="str">
        <f>VLOOKUP(A445,[1]テーブル!$A$2:$B$12,2)</f>
        <v>そのほか</v>
      </c>
      <c r="C445" s="21">
        <v>2</v>
      </c>
      <c r="D445" s="22" t="str">
        <f>VLOOKUP(C445,[1]テーブル!$D$2:$E$13,2)</f>
        <v xml:space="preserve">市町村
施設
</v>
      </c>
      <c r="E445" s="22" t="s">
        <v>871</v>
      </c>
      <c r="F445" s="23" t="s">
        <v>872</v>
      </c>
      <c r="H445" s="2">
        <v>1</v>
      </c>
      <c r="K445" s="24"/>
    </row>
    <row r="446" spans="1:11" x14ac:dyDescent="0.15">
      <c r="A446" s="20">
        <v>11</v>
      </c>
      <c r="B446" s="21" t="str">
        <f>VLOOKUP(A446,[1]テーブル!$A$2:$B$12,2)</f>
        <v>そのほか</v>
      </c>
      <c r="C446" s="21">
        <v>2</v>
      </c>
      <c r="D446" s="22" t="str">
        <f>VLOOKUP(C446,[1]テーブル!$D$2:$E$13,2)</f>
        <v xml:space="preserve">市町村
施設
</v>
      </c>
      <c r="E446" s="22" t="s">
        <v>873</v>
      </c>
      <c r="F446" s="23" t="s">
        <v>874</v>
      </c>
      <c r="H446" s="2">
        <v>1</v>
      </c>
      <c r="K446" s="24"/>
    </row>
    <row r="447" spans="1:11" x14ac:dyDescent="0.15">
      <c r="A447" s="20">
        <v>11</v>
      </c>
      <c r="B447" s="21" t="str">
        <f>VLOOKUP(A447,[1]テーブル!$A$2:$B$12,2)</f>
        <v>そのほか</v>
      </c>
      <c r="C447" s="21">
        <v>2</v>
      </c>
      <c r="D447" s="22" t="str">
        <f>VLOOKUP(C447,[1]テーブル!$D$2:$E$13,2)</f>
        <v xml:space="preserve">市町村
施設
</v>
      </c>
      <c r="E447" s="22" t="s">
        <v>875</v>
      </c>
      <c r="F447" s="23" t="s">
        <v>876</v>
      </c>
      <c r="H447" s="2">
        <v>1</v>
      </c>
      <c r="K447" s="24"/>
    </row>
    <row r="448" spans="1:11" x14ac:dyDescent="0.15">
      <c r="A448" s="20">
        <v>11</v>
      </c>
      <c r="B448" s="27" t="str">
        <f>VLOOKUP(A448,[1]テーブル!$A$2:$B$12,2)</f>
        <v>そのほか</v>
      </c>
      <c r="C448" s="27">
        <v>2</v>
      </c>
      <c r="D448" s="28" t="str">
        <f>VLOOKUP(C448,[1]テーブル!$D$2:$E$13,2)</f>
        <v xml:space="preserve">市町村
施設
</v>
      </c>
      <c r="E448" s="22" t="s">
        <v>877</v>
      </c>
      <c r="F448" s="32" t="s">
        <v>878</v>
      </c>
      <c r="H448" s="2">
        <v>1</v>
      </c>
      <c r="K448" s="24"/>
    </row>
    <row r="449" spans="1:11" x14ac:dyDescent="0.15">
      <c r="A449" s="20">
        <v>11</v>
      </c>
      <c r="B449" s="27" t="str">
        <f>VLOOKUP(A449,[1]テーブル!$A$2:$B$12,2)</f>
        <v>そのほか</v>
      </c>
      <c r="C449" s="27">
        <v>2</v>
      </c>
      <c r="D449" s="28" t="str">
        <f>VLOOKUP(C449,[1]テーブル!$D$2:$E$13,2)</f>
        <v xml:space="preserve">市町村
施設
</v>
      </c>
      <c r="E449" s="22" t="s">
        <v>879</v>
      </c>
      <c r="F449" s="32" t="s">
        <v>880</v>
      </c>
      <c r="H449" s="2">
        <v>1</v>
      </c>
      <c r="K449" s="24"/>
    </row>
    <row r="450" spans="1:11" x14ac:dyDescent="0.15">
      <c r="A450" s="20">
        <v>11</v>
      </c>
      <c r="B450" s="27" t="str">
        <f>VLOOKUP(A450,[1]テーブル!$A$2:$B$12,2)</f>
        <v>そのほか</v>
      </c>
      <c r="C450" s="27">
        <v>2</v>
      </c>
      <c r="D450" s="28" t="str">
        <f>VLOOKUP(C450,[1]テーブル!$D$2:$E$13,2)</f>
        <v xml:space="preserve">市町村
施設
</v>
      </c>
      <c r="E450" s="22" t="s">
        <v>881</v>
      </c>
      <c r="F450" s="32" t="s">
        <v>882</v>
      </c>
      <c r="H450" s="2">
        <v>1</v>
      </c>
      <c r="K450" s="24"/>
    </row>
    <row r="451" spans="1:11" x14ac:dyDescent="0.15">
      <c r="A451" s="20">
        <v>11</v>
      </c>
      <c r="B451" s="27" t="str">
        <f>VLOOKUP(A451,[1]テーブル!$A$2:$B$12,2)</f>
        <v>そのほか</v>
      </c>
      <c r="C451" s="27">
        <v>2</v>
      </c>
      <c r="D451" s="28" t="str">
        <f>VLOOKUP(C451,[1]テーブル!$D$2:$E$13,2)</f>
        <v xml:space="preserve">市町村
施設
</v>
      </c>
      <c r="E451" s="22" t="s">
        <v>883</v>
      </c>
      <c r="F451" s="32" t="s">
        <v>884</v>
      </c>
      <c r="H451" s="2">
        <v>1</v>
      </c>
      <c r="K451" s="24"/>
    </row>
    <row r="452" spans="1:11" x14ac:dyDescent="0.15">
      <c r="A452" s="20">
        <v>11</v>
      </c>
      <c r="B452" s="27" t="str">
        <f>VLOOKUP(A452,[1]テーブル!$A$2:$B$12,2)</f>
        <v>そのほか</v>
      </c>
      <c r="C452" s="27">
        <v>2</v>
      </c>
      <c r="D452" s="28" t="str">
        <f>VLOOKUP(C452,[1]テーブル!$D$2:$E$13,2)</f>
        <v xml:space="preserve">市町村
施設
</v>
      </c>
      <c r="E452" s="22" t="s">
        <v>885</v>
      </c>
      <c r="F452" s="32" t="s">
        <v>886</v>
      </c>
      <c r="H452" s="2">
        <v>1</v>
      </c>
      <c r="K452" s="24"/>
    </row>
    <row r="453" spans="1:11" x14ac:dyDescent="0.15">
      <c r="A453" s="20">
        <v>11</v>
      </c>
      <c r="B453" s="27" t="str">
        <f>VLOOKUP(A453,[1]テーブル!$A$2:$B$12,2)</f>
        <v>そのほか</v>
      </c>
      <c r="C453" s="27">
        <v>2</v>
      </c>
      <c r="D453" s="28" t="str">
        <f>VLOOKUP(C453,[1]テーブル!$D$2:$E$13,2)</f>
        <v xml:space="preserve">市町村
施設
</v>
      </c>
      <c r="E453" s="22" t="s">
        <v>887</v>
      </c>
      <c r="F453" s="32" t="s">
        <v>888</v>
      </c>
      <c r="H453" s="2">
        <v>1</v>
      </c>
      <c r="K453" s="24"/>
    </row>
    <row r="454" spans="1:11" x14ac:dyDescent="0.15">
      <c r="A454" s="20">
        <v>11</v>
      </c>
      <c r="B454" s="27" t="str">
        <f>VLOOKUP(A454,[1]テーブル!$A$2:$B$12,2)</f>
        <v>そのほか</v>
      </c>
      <c r="C454" s="27">
        <v>2</v>
      </c>
      <c r="D454" s="28" t="str">
        <f>VLOOKUP(C454,[1]テーブル!$D$2:$E$13,2)</f>
        <v xml:space="preserve">市町村
施設
</v>
      </c>
      <c r="E454" s="22" t="s">
        <v>889</v>
      </c>
      <c r="F454" s="32" t="s">
        <v>890</v>
      </c>
      <c r="H454" s="2">
        <v>1</v>
      </c>
      <c r="K454" s="24"/>
    </row>
    <row r="455" spans="1:11" x14ac:dyDescent="0.15">
      <c r="A455" s="20">
        <v>11</v>
      </c>
      <c r="B455" s="27" t="str">
        <f>VLOOKUP(A455,[1]テーブル!$A$2:$B$12,2)</f>
        <v>そのほか</v>
      </c>
      <c r="C455" s="27">
        <v>2</v>
      </c>
      <c r="D455" s="28" t="str">
        <f>VLOOKUP(C455,[1]テーブル!$D$2:$E$13,2)</f>
        <v xml:space="preserve">市町村
施設
</v>
      </c>
      <c r="E455" s="22" t="s">
        <v>891</v>
      </c>
      <c r="F455" s="32" t="s">
        <v>892</v>
      </c>
      <c r="H455" s="2">
        <v>1</v>
      </c>
      <c r="K455" s="24"/>
    </row>
    <row r="456" spans="1:11" x14ac:dyDescent="0.15">
      <c r="A456" s="20">
        <v>11</v>
      </c>
      <c r="B456" s="27" t="str">
        <f>VLOOKUP(A456,[1]テーブル!$A$2:$B$12,2)</f>
        <v>そのほか</v>
      </c>
      <c r="C456" s="27">
        <v>2</v>
      </c>
      <c r="D456" s="28" t="str">
        <f>VLOOKUP(C456,[1]テーブル!$D$2:$E$13,2)</f>
        <v xml:space="preserve">市町村
施設
</v>
      </c>
      <c r="E456" s="22" t="s">
        <v>893</v>
      </c>
      <c r="F456" s="32" t="s">
        <v>894</v>
      </c>
      <c r="H456" s="2">
        <v>1</v>
      </c>
      <c r="K456" s="24"/>
    </row>
    <row r="457" spans="1:11" ht="21.75" thickBot="1" x14ac:dyDescent="0.2">
      <c r="A457" s="46">
        <v>11</v>
      </c>
      <c r="B457" s="47" t="str">
        <f>VLOOKUP(A457,[1]テーブル!$A$2:$B$12,2)</f>
        <v>そのほか</v>
      </c>
      <c r="C457" s="47">
        <v>4</v>
      </c>
      <c r="D457" s="49" t="str">
        <f>VLOOKUP(C457,[1]テーブル!$D$2:$E$13,2)</f>
        <v>民間施設</v>
      </c>
      <c r="E457" s="50" t="s">
        <v>895</v>
      </c>
      <c r="F457" s="59" t="s">
        <v>896</v>
      </c>
      <c r="H457" s="2">
        <v>1</v>
      </c>
      <c r="K457" s="24"/>
    </row>
    <row r="458" spans="1:11" ht="22.5" customHeight="1" thickTop="1" thickBot="1" x14ac:dyDescent="0.2">
      <c r="A458" s="85" t="str">
        <f>"米子市("&amp;H458&amp;"施設)"</f>
        <v>米子市(160施設)</v>
      </c>
      <c r="B458" s="86"/>
      <c r="C458" s="86"/>
      <c r="D458" s="86"/>
      <c r="E458" s="86"/>
      <c r="F458" s="87"/>
      <c r="H458" s="2">
        <f>SUM(H459:H619)</f>
        <v>160</v>
      </c>
      <c r="K458" s="24"/>
    </row>
    <row r="459" spans="1:11" ht="21.75" thickTop="1" x14ac:dyDescent="0.15">
      <c r="A459" s="16">
        <v>1</v>
      </c>
      <c r="B459" s="17" t="str">
        <f>VLOOKUP(A459,[1]テーブル!$A$2:$B$12,2)</f>
        <v>医療機関</v>
      </c>
      <c r="C459" s="58">
        <v>1</v>
      </c>
      <c r="D459" s="18" t="str">
        <f>VLOOKUP(C459,[1]テーブル!$D$2:$E$13,2)</f>
        <v xml:space="preserve">県有施設
</v>
      </c>
      <c r="E459" s="52" t="s">
        <v>897</v>
      </c>
      <c r="F459" s="53" t="s">
        <v>898</v>
      </c>
      <c r="H459" s="2">
        <v>1</v>
      </c>
      <c r="K459" s="24"/>
    </row>
    <row r="460" spans="1:11" x14ac:dyDescent="0.15">
      <c r="A460" s="35">
        <v>1</v>
      </c>
      <c r="B460" s="36" t="str">
        <f>VLOOKUP(A460,[1]テーブル!$A$2:$B$12,2)</f>
        <v>医療機関</v>
      </c>
      <c r="C460" s="36">
        <v>1</v>
      </c>
      <c r="D460" s="37" t="str">
        <f>VLOOKUP(C460,[1]テーブル!$D$2:$E$13,2)</f>
        <v xml:space="preserve">県有施設
</v>
      </c>
      <c r="E460" s="37" t="s">
        <v>899</v>
      </c>
      <c r="F460" s="38" t="s">
        <v>898</v>
      </c>
      <c r="K460" s="24"/>
    </row>
    <row r="461" spans="1:11" x14ac:dyDescent="0.15">
      <c r="A461" s="20">
        <v>1</v>
      </c>
      <c r="B461" s="21" t="str">
        <f>VLOOKUP(A461,[1]テーブル!$A$2:$B$12,2)</f>
        <v>医療機関</v>
      </c>
      <c r="C461" s="21">
        <v>4</v>
      </c>
      <c r="D461" s="22" t="str">
        <f>VLOOKUP(C461,[1]テーブル!$D$2:$E$13,2)</f>
        <v>民間施設</v>
      </c>
      <c r="E461" s="22" t="s">
        <v>900</v>
      </c>
      <c r="F461" s="23" t="s">
        <v>901</v>
      </c>
      <c r="H461" s="2">
        <v>1</v>
      </c>
      <c r="K461" s="24"/>
    </row>
    <row r="462" spans="1:11" x14ac:dyDescent="0.15">
      <c r="A462" s="20">
        <v>1</v>
      </c>
      <c r="B462" s="21" t="str">
        <f>VLOOKUP(A462,[1]テーブル!$A$2:$B$12,2)</f>
        <v>医療機関</v>
      </c>
      <c r="C462" s="21">
        <v>4</v>
      </c>
      <c r="D462" s="22" t="str">
        <f>VLOOKUP(C462,[1]テーブル!$D$2:$E$13,2)</f>
        <v>民間施設</v>
      </c>
      <c r="E462" s="22" t="s">
        <v>902</v>
      </c>
      <c r="F462" s="23" t="s">
        <v>903</v>
      </c>
      <c r="H462" s="2">
        <v>1</v>
      </c>
      <c r="K462" s="24"/>
    </row>
    <row r="463" spans="1:11" x14ac:dyDescent="0.15">
      <c r="A463" s="20">
        <v>1</v>
      </c>
      <c r="B463" s="21" t="str">
        <f>VLOOKUP(A463,[1]テーブル!$A$2:$B$12,2)</f>
        <v>医療機関</v>
      </c>
      <c r="C463" s="21">
        <v>4</v>
      </c>
      <c r="D463" s="22" t="str">
        <f>VLOOKUP(C463,[1]テーブル!$D$2:$E$13,2)</f>
        <v>民間施設</v>
      </c>
      <c r="E463" s="22" t="s">
        <v>904</v>
      </c>
      <c r="F463" s="23" t="s">
        <v>905</v>
      </c>
      <c r="H463" s="2">
        <v>1</v>
      </c>
      <c r="K463" s="24"/>
    </row>
    <row r="464" spans="1:11" x14ac:dyDescent="0.15">
      <c r="A464" s="20">
        <v>1</v>
      </c>
      <c r="B464" s="21" t="str">
        <f>VLOOKUP(A464,[1]テーブル!$A$2:$B$12,2)</f>
        <v>医療機関</v>
      </c>
      <c r="C464" s="21">
        <v>4</v>
      </c>
      <c r="D464" s="22" t="str">
        <f>VLOOKUP(C464,[1]テーブル!$D$2:$E$13,2)</f>
        <v>民間施設</v>
      </c>
      <c r="E464" s="22" t="s">
        <v>906</v>
      </c>
      <c r="F464" s="23" t="s">
        <v>907</v>
      </c>
      <c r="H464" s="2">
        <v>1</v>
      </c>
      <c r="K464" s="24"/>
    </row>
    <row r="465" spans="1:11" x14ac:dyDescent="0.15">
      <c r="A465" s="20">
        <v>1</v>
      </c>
      <c r="B465" s="21" t="str">
        <f>VLOOKUP(A465,[1]テーブル!$A$2:$B$12,2)</f>
        <v>医療機関</v>
      </c>
      <c r="C465" s="21">
        <v>4</v>
      </c>
      <c r="D465" s="22" t="str">
        <f>VLOOKUP(C465,[1]テーブル!$D$2:$E$13,2)</f>
        <v>民間施設</v>
      </c>
      <c r="E465" s="22" t="s">
        <v>908</v>
      </c>
      <c r="F465" s="23" t="s">
        <v>909</v>
      </c>
      <c r="H465" s="2">
        <v>1</v>
      </c>
      <c r="K465" s="24"/>
    </row>
    <row r="466" spans="1:11" x14ac:dyDescent="0.15">
      <c r="A466" s="20">
        <v>1</v>
      </c>
      <c r="B466" s="21" t="str">
        <f>VLOOKUP(A466,[1]テーブル!$A$2:$B$12,2)</f>
        <v>医療機関</v>
      </c>
      <c r="C466" s="21">
        <v>4</v>
      </c>
      <c r="D466" s="22" t="str">
        <f>VLOOKUP(C466,[1]テーブル!$D$2:$E$13,2)</f>
        <v>民間施設</v>
      </c>
      <c r="E466" s="22" t="s">
        <v>910</v>
      </c>
      <c r="F466" s="23" t="s">
        <v>911</v>
      </c>
      <c r="H466" s="2">
        <v>1</v>
      </c>
      <c r="K466" s="24"/>
    </row>
    <row r="467" spans="1:11" x14ac:dyDescent="0.15">
      <c r="A467" s="20">
        <v>1</v>
      </c>
      <c r="B467" s="21" t="str">
        <f>VLOOKUP(A467,[1]テーブル!$A$2:$B$12,2)</f>
        <v>医療機関</v>
      </c>
      <c r="C467" s="21">
        <v>3</v>
      </c>
      <c r="D467" s="22" t="str">
        <f>VLOOKUP(C467,[1]テーブル!$D$2:$E$13,2)</f>
        <v xml:space="preserve">国有施設
</v>
      </c>
      <c r="E467" s="22" t="s">
        <v>912</v>
      </c>
      <c r="F467" s="23" t="s">
        <v>913</v>
      </c>
      <c r="H467" s="2">
        <v>1</v>
      </c>
      <c r="K467" s="24"/>
    </row>
    <row r="468" spans="1:11" x14ac:dyDescent="0.15">
      <c r="A468" s="20">
        <v>1</v>
      </c>
      <c r="B468" s="21" t="str">
        <f>VLOOKUP(A468,[1]テーブル!$A$2:$B$12,2)</f>
        <v>医療機関</v>
      </c>
      <c r="C468" s="21">
        <v>4</v>
      </c>
      <c r="D468" s="22" t="str">
        <f>VLOOKUP(C468,[1]テーブル!$D$2:$E$13,2)</f>
        <v>民間施設</v>
      </c>
      <c r="E468" s="22" t="s">
        <v>914</v>
      </c>
      <c r="F468" s="23" t="s">
        <v>915</v>
      </c>
      <c r="H468" s="2">
        <v>1</v>
      </c>
      <c r="K468" s="24"/>
    </row>
    <row r="469" spans="1:11" x14ac:dyDescent="0.15">
      <c r="A469" s="20">
        <v>1</v>
      </c>
      <c r="B469" s="21" t="str">
        <f>VLOOKUP(A469,[1]テーブル!$A$2:$B$12,2)</f>
        <v>医療機関</v>
      </c>
      <c r="C469" s="21">
        <v>4</v>
      </c>
      <c r="D469" s="22" t="str">
        <f>VLOOKUP(C469,[1]テーブル!$D$2:$E$13,2)</f>
        <v>民間施設</v>
      </c>
      <c r="E469" s="22" t="s">
        <v>916</v>
      </c>
      <c r="F469" s="23" t="s">
        <v>917</v>
      </c>
      <c r="H469" s="2">
        <v>1</v>
      </c>
      <c r="K469" s="24"/>
    </row>
    <row r="470" spans="1:11" x14ac:dyDescent="0.15">
      <c r="A470" s="20">
        <v>1</v>
      </c>
      <c r="B470" s="21" t="str">
        <f>VLOOKUP(A470,[1]テーブル!$A$2:$B$12,2)</f>
        <v>医療機関</v>
      </c>
      <c r="C470" s="21">
        <v>4</v>
      </c>
      <c r="D470" s="22" t="str">
        <f>VLOOKUP(C470,[1]テーブル!$D$2:$E$13,2)</f>
        <v>民間施設</v>
      </c>
      <c r="E470" s="22" t="s">
        <v>918</v>
      </c>
      <c r="F470" s="23" t="s">
        <v>919</v>
      </c>
      <c r="H470" s="2">
        <v>1</v>
      </c>
      <c r="K470" s="24"/>
    </row>
    <row r="471" spans="1:11" x14ac:dyDescent="0.15">
      <c r="A471" s="20">
        <v>1</v>
      </c>
      <c r="B471" s="21" t="str">
        <f>VLOOKUP(A471,[1]テーブル!$A$2:$B$12,2)</f>
        <v>医療機関</v>
      </c>
      <c r="C471" s="21">
        <v>4</v>
      </c>
      <c r="D471" s="22" t="str">
        <f>VLOOKUP(C471,[1]テーブル!$D$2:$E$13,2)</f>
        <v>民間施設</v>
      </c>
      <c r="E471" s="22" t="s">
        <v>920</v>
      </c>
      <c r="F471" s="23" t="s">
        <v>921</v>
      </c>
      <c r="H471" s="2">
        <v>1</v>
      </c>
      <c r="K471" s="24"/>
    </row>
    <row r="472" spans="1:11" x14ac:dyDescent="0.15">
      <c r="A472" s="20">
        <v>1</v>
      </c>
      <c r="B472" s="21" t="str">
        <f>VLOOKUP(A472,[1]テーブル!$A$2:$B$12,2)</f>
        <v>医療機関</v>
      </c>
      <c r="C472" s="21">
        <v>4</v>
      </c>
      <c r="D472" s="22" t="str">
        <f>VLOOKUP(C472,[1]テーブル!$D$2:$E$13,2)</f>
        <v>民間施設</v>
      </c>
      <c r="E472" s="22" t="s">
        <v>922</v>
      </c>
      <c r="F472" s="23" t="s">
        <v>923</v>
      </c>
      <c r="H472" s="2">
        <v>1</v>
      </c>
      <c r="K472" s="24"/>
    </row>
    <row r="473" spans="1:11" x14ac:dyDescent="0.15">
      <c r="A473" s="20">
        <v>1</v>
      </c>
      <c r="B473" s="21" t="str">
        <f>VLOOKUP(A473,[1]テーブル!$A$2:$B$12,2)</f>
        <v>医療機関</v>
      </c>
      <c r="C473" s="21">
        <v>4</v>
      </c>
      <c r="D473" s="22" t="str">
        <f>VLOOKUP(C473,[1]テーブル!$D$2:$E$13,2)</f>
        <v>民間施設</v>
      </c>
      <c r="E473" s="22" t="s">
        <v>924</v>
      </c>
      <c r="F473" s="23" t="s">
        <v>925</v>
      </c>
      <c r="H473" s="2">
        <v>1</v>
      </c>
      <c r="K473" s="24"/>
    </row>
    <row r="474" spans="1:11" s="24" customFormat="1" x14ac:dyDescent="0.15">
      <c r="A474" s="20">
        <v>1</v>
      </c>
      <c r="B474" s="21" t="str">
        <f>VLOOKUP(A474,[1]テーブル!$A$2:$B$12,2)</f>
        <v>医療機関</v>
      </c>
      <c r="C474" s="21">
        <v>4</v>
      </c>
      <c r="D474" s="22" t="str">
        <f>VLOOKUP(C474,[1]テーブル!$D$2:$E$13,2)</f>
        <v>民間施設</v>
      </c>
      <c r="E474" s="22" t="s">
        <v>926</v>
      </c>
      <c r="F474" s="23" t="s">
        <v>927</v>
      </c>
      <c r="H474" s="24">
        <v>1</v>
      </c>
    </row>
    <row r="475" spans="1:11" s="24" customFormat="1" x14ac:dyDescent="0.15">
      <c r="A475" s="20">
        <v>1</v>
      </c>
      <c r="B475" s="21" t="str">
        <f>VLOOKUP(A475,[1]テーブル!$A$2:$B$12,2)</f>
        <v>医療機関</v>
      </c>
      <c r="C475" s="21">
        <v>4</v>
      </c>
      <c r="D475" s="22" t="str">
        <f>VLOOKUP(C475,[1]テーブル!$D$2:$E$13,2)</f>
        <v>民間施設</v>
      </c>
      <c r="E475" s="22" t="s">
        <v>928</v>
      </c>
      <c r="F475" s="23" t="s">
        <v>929</v>
      </c>
      <c r="H475" s="24">
        <v>1</v>
      </c>
    </row>
    <row r="476" spans="1:11" s="24" customFormat="1" x14ac:dyDescent="0.15">
      <c r="A476" s="20">
        <v>1</v>
      </c>
      <c r="B476" s="21" t="str">
        <f>VLOOKUP(A476,[1]テーブル!$A$2:$B$12,2)</f>
        <v>医療機関</v>
      </c>
      <c r="C476" s="21">
        <v>4</v>
      </c>
      <c r="D476" s="22" t="str">
        <f>VLOOKUP(C476,[1]テーブル!$D$2:$E$13,2)</f>
        <v>民間施設</v>
      </c>
      <c r="E476" s="22" t="s">
        <v>930</v>
      </c>
      <c r="F476" s="23" t="s">
        <v>931</v>
      </c>
      <c r="H476" s="24">
        <v>1</v>
      </c>
    </row>
    <row r="477" spans="1:11" s="24" customFormat="1" x14ac:dyDescent="0.15">
      <c r="A477" s="20">
        <v>1</v>
      </c>
      <c r="B477" s="21" t="str">
        <f>VLOOKUP(A477,[1]テーブル!$A$2:$B$12,2)</f>
        <v>医療機関</v>
      </c>
      <c r="C477" s="21">
        <v>4</v>
      </c>
      <c r="D477" s="22" t="str">
        <f>VLOOKUP(C477,[1]テーブル!$D$2:$E$13,2)</f>
        <v>民間施設</v>
      </c>
      <c r="E477" s="22" t="s">
        <v>932</v>
      </c>
      <c r="F477" s="23" t="s">
        <v>933</v>
      </c>
      <c r="H477" s="24">
        <v>1</v>
      </c>
    </row>
    <row r="478" spans="1:11" s="24" customFormat="1" x14ac:dyDescent="0.15">
      <c r="A478" s="20">
        <v>1</v>
      </c>
      <c r="B478" s="21" t="str">
        <f>VLOOKUP(A478,[1]テーブル!$A$2:$B$12,2)</f>
        <v>医療機関</v>
      </c>
      <c r="C478" s="21">
        <v>4</v>
      </c>
      <c r="D478" s="22" t="str">
        <f>VLOOKUP(C478,[1]テーブル!$D$2:$E$13,2)</f>
        <v>民間施設</v>
      </c>
      <c r="E478" s="22" t="s">
        <v>934</v>
      </c>
      <c r="F478" s="23" t="s">
        <v>935</v>
      </c>
      <c r="H478" s="24">
        <v>1</v>
      </c>
    </row>
    <row r="479" spans="1:11" s="24" customFormat="1" x14ac:dyDescent="0.15">
      <c r="A479" s="20">
        <v>1</v>
      </c>
      <c r="B479" s="21" t="str">
        <f>VLOOKUP(A479,[1]テーブル!$A$2:$B$12,2)</f>
        <v>医療機関</v>
      </c>
      <c r="C479" s="21">
        <v>4</v>
      </c>
      <c r="D479" s="22" t="str">
        <f>VLOOKUP(C479,[1]テーブル!$D$2:$E$13,2)</f>
        <v>民間施設</v>
      </c>
      <c r="E479" s="22" t="s">
        <v>936</v>
      </c>
      <c r="F479" s="23" t="s">
        <v>937</v>
      </c>
      <c r="H479" s="24">
        <v>1</v>
      </c>
    </row>
    <row r="480" spans="1:11" s="24" customFormat="1" x14ac:dyDescent="0.15">
      <c r="A480" s="20">
        <v>2</v>
      </c>
      <c r="B480" s="21" t="str">
        <f>VLOOKUP(A480,[1]テーブル!$A$2:$B$12,2)</f>
        <v>福祉施設</v>
      </c>
      <c r="C480" s="21">
        <v>1</v>
      </c>
      <c r="D480" s="22" t="str">
        <f>VLOOKUP(C480,[1]テーブル!$D$2:$E$13,2)</f>
        <v xml:space="preserve">県有施設
</v>
      </c>
      <c r="E480" s="22" t="s">
        <v>938</v>
      </c>
      <c r="F480" s="23" t="s">
        <v>939</v>
      </c>
      <c r="H480" s="2">
        <v>1</v>
      </c>
    </row>
    <row r="481" spans="1:11" s="24" customFormat="1" x14ac:dyDescent="0.15">
      <c r="A481" s="20">
        <v>2</v>
      </c>
      <c r="B481" s="21" t="str">
        <f>VLOOKUP(A481,[1]テーブル!$A$2:$B$12,2)</f>
        <v>福祉施設</v>
      </c>
      <c r="C481" s="21">
        <v>1</v>
      </c>
      <c r="D481" s="22" t="str">
        <f>VLOOKUP(C481,[1]テーブル!$D$2:$E$13,2)</f>
        <v xml:space="preserve">県有施設
</v>
      </c>
      <c r="E481" s="22" t="s">
        <v>940</v>
      </c>
      <c r="F481" s="23" t="s">
        <v>941</v>
      </c>
      <c r="H481" s="2">
        <v>1</v>
      </c>
    </row>
    <row r="482" spans="1:11" s="24" customFormat="1" x14ac:dyDescent="0.15">
      <c r="A482" s="20">
        <v>2</v>
      </c>
      <c r="B482" s="21" t="str">
        <f>VLOOKUP(A482,[1]テーブル!$A$2:$B$12,2)</f>
        <v>福祉施設</v>
      </c>
      <c r="C482" s="21">
        <v>2</v>
      </c>
      <c r="D482" s="22" t="str">
        <f>VLOOKUP(C482,[1]テーブル!$D$2:$E$13,2)</f>
        <v xml:space="preserve">市町村
施設
</v>
      </c>
      <c r="E482" s="22" t="s">
        <v>942</v>
      </c>
      <c r="F482" s="23" t="s">
        <v>943</v>
      </c>
      <c r="H482" s="2">
        <v>1</v>
      </c>
    </row>
    <row r="483" spans="1:11" s="24" customFormat="1" x14ac:dyDescent="0.15">
      <c r="A483" s="20">
        <v>2</v>
      </c>
      <c r="B483" s="21" t="str">
        <f>VLOOKUP(A483,[1]テーブル!$A$2:$B$12,2)</f>
        <v>福祉施設</v>
      </c>
      <c r="C483" s="21">
        <v>2</v>
      </c>
      <c r="D483" s="22" t="str">
        <f>VLOOKUP(C483,[1]テーブル!$D$2:$E$13,2)</f>
        <v xml:space="preserve">市町村
施設
</v>
      </c>
      <c r="E483" s="22" t="s">
        <v>944</v>
      </c>
      <c r="F483" s="23" t="s">
        <v>945</v>
      </c>
      <c r="H483" s="2">
        <v>1</v>
      </c>
    </row>
    <row r="484" spans="1:11" s="24" customFormat="1" x14ac:dyDescent="0.15">
      <c r="A484" s="20">
        <v>2</v>
      </c>
      <c r="B484" s="21" t="str">
        <f>VLOOKUP(A484,[1]テーブル!$A$2:$B$12,2)</f>
        <v>福祉施設</v>
      </c>
      <c r="C484" s="21">
        <v>2</v>
      </c>
      <c r="D484" s="22" t="str">
        <f>VLOOKUP(C484,[1]テーブル!$D$2:$E$13,2)</f>
        <v xml:space="preserve">市町村
施設
</v>
      </c>
      <c r="E484" s="22" t="s">
        <v>946</v>
      </c>
      <c r="F484" s="23" t="s">
        <v>947</v>
      </c>
      <c r="H484" s="2">
        <v>1</v>
      </c>
    </row>
    <row r="485" spans="1:11" x14ac:dyDescent="0.15">
      <c r="A485" s="20">
        <v>2</v>
      </c>
      <c r="B485" s="21" t="str">
        <f>VLOOKUP(A485,[1]テーブル!$A$2:$B$12,2)</f>
        <v>福祉施設</v>
      </c>
      <c r="C485" s="21">
        <v>2</v>
      </c>
      <c r="D485" s="22" t="str">
        <f>VLOOKUP(C485,[1]テーブル!$D$2:$E$13,2)</f>
        <v xml:space="preserve">市町村
施設
</v>
      </c>
      <c r="E485" s="22" t="s">
        <v>948</v>
      </c>
      <c r="F485" s="23" t="s">
        <v>949</v>
      </c>
      <c r="H485" s="2">
        <v>1</v>
      </c>
      <c r="K485" s="24"/>
    </row>
    <row r="486" spans="1:11" x14ac:dyDescent="0.15">
      <c r="A486" s="20">
        <v>2</v>
      </c>
      <c r="B486" s="21" t="str">
        <f>VLOOKUP(A486,[1]テーブル!$A$2:$B$12,2)</f>
        <v>福祉施設</v>
      </c>
      <c r="C486" s="21">
        <v>4</v>
      </c>
      <c r="D486" s="22" t="str">
        <f>VLOOKUP(C486,[1]テーブル!$D$2:$E$13,2)</f>
        <v>民間施設</v>
      </c>
      <c r="E486" s="22" t="s">
        <v>950</v>
      </c>
      <c r="F486" s="23" t="s">
        <v>951</v>
      </c>
      <c r="H486" s="2">
        <v>1</v>
      </c>
      <c r="K486" s="24"/>
    </row>
    <row r="487" spans="1:11" x14ac:dyDescent="0.15">
      <c r="A487" s="20">
        <v>2</v>
      </c>
      <c r="B487" s="21" t="str">
        <f>VLOOKUP(A487,[1]テーブル!$A$2:$B$12,2)</f>
        <v>福祉施設</v>
      </c>
      <c r="C487" s="21">
        <v>4</v>
      </c>
      <c r="D487" s="22" t="str">
        <f>VLOOKUP(C487,[1]テーブル!$D$2:$E$13,2)</f>
        <v>民間施設</v>
      </c>
      <c r="E487" s="22" t="s">
        <v>952</v>
      </c>
      <c r="F487" s="23" t="s">
        <v>905</v>
      </c>
      <c r="H487" s="2">
        <v>1</v>
      </c>
      <c r="K487" s="24"/>
    </row>
    <row r="488" spans="1:11" x14ac:dyDescent="0.15">
      <c r="A488" s="20">
        <v>2</v>
      </c>
      <c r="B488" s="21" t="str">
        <f>VLOOKUP(A488,[1]テーブル!$A$2:$B$12,2)</f>
        <v>福祉施設</v>
      </c>
      <c r="C488" s="21">
        <v>4</v>
      </c>
      <c r="D488" s="22" t="str">
        <f>VLOOKUP(C488,[1]テーブル!$D$2:$E$13,2)</f>
        <v>民間施設</v>
      </c>
      <c r="E488" s="22" t="s">
        <v>953</v>
      </c>
      <c r="F488" s="23" t="s">
        <v>954</v>
      </c>
      <c r="H488" s="2">
        <v>1</v>
      </c>
      <c r="K488" s="24"/>
    </row>
    <row r="489" spans="1:11" x14ac:dyDescent="0.15">
      <c r="A489" s="20">
        <v>2</v>
      </c>
      <c r="B489" s="21" t="str">
        <f>VLOOKUP(A489,[1]テーブル!$A$2:$B$12,2)</f>
        <v>福祉施設</v>
      </c>
      <c r="C489" s="21">
        <v>4</v>
      </c>
      <c r="D489" s="22" t="str">
        <f>VLOOKUP(C489,[1]テーブル!$D$2:$E$13,2)</f>
        <v>民間施設</v>
      </c>
      <c r="E489" s="22" t="s">
        <v>955</v>
      </c>
      <c r="F489" s="23" t="s">
        <v>954</v>
      </c>
      <c r="H489" s="2">
        <v>1</v>
      </c>
      <c r="K489" s="24"/>
    </row>
    <row r="490" spans="1:11" x14ac:dyDescent="0.15">
      <c r="A490" s="20">
        <v>2</v>
      </c>
      <c r="B490" s="21" t="str">
        <f>VLOOKUP(A490,[1]テーブル!$A$2:$B$12,2)</f>
        <v>福祉施設</v>
      </c>
      <c r="C490" s="21">
        <v>4</v>
      </c>
      <c r="D490" s="22" t="str">
        <f>VLOOKUP(C490,[1]テーブル!$D$2:$E$13,2)</f>
        <v>民間施設</v>
      </c>
      <c r="E490" s="22" t="s">
        <v>956</v>
      </c>
      <c r="F490" s="23" t="s">
        <v>957</v>
      </c>
      <c r="H490" s="2">
        <v>1</v>
      </c>
      <c r="K490" s="24"/>
    </row>
    <row r="491" spans="1:11" x14ac:dyDescent="0.15">
      <c r="A491" s="20">
        <v>2</v>
      </c>
      <c r="B491" s="21" t="str">
        <f>VLOOKUP(A491,[1]テーブル!$A$2:$B$12,2)</f>
        <v>福祉施設</v>
      </c>
      <c r="C491" s="21">
        <v>4</v>
      </c>
      <c r="D491" s="22" t="str">
        <f>VLOOKUP(C491,[1]テーブル!$D$2:$E$13,2)</f>
        <v>民間施設</v>
      </c>
      <c r="E491" s="22" t="s">
        <v>958</v>
      </c>
      <c r="F491" s="23" t="s">
        <v>959</v>
      </c>
      <c r="H491" s="2">
        <v>1</v>
      </c>
      <c r="K491" s="24"/>
    </row>
    <row r="492" spans="1:11" x14ac:dyDescent="0.15">
      <c r="A492" s="20">
        <v>2</v>
      </c>
      <c r="B492" s="21" t="str">
        <f>VLOOKUP(A492,[1]テーブル!$A$2:$B$12,2)</f>
        <v>福祉施設</v>
      </c>
      <c r="C492" s="21">
        <v>4</v>
      </c>
      <c r="D492" s="22" t="str">
        <f>VLOOKUP(C492,[1]テーブル!$D$2:$E$13,2)</f>
        <v>民間施設</v>
      </c>
      <c r="E492" s="22" t="s">
        <v>960</v>
      </c>
      <c r="F492" s="23" t="s">
        <v>961</v>
      </c>
      <c r="H492" s="2">
        <v>1</v>
      </c>
      <c r="K492" s="24"/>
    </row>
    <row r="493" spans="1:11" x14ac:dyDescent="0.15">
      <c r="A493" s="20">
        <v>2</v>
      </c>
      <c r="B493" s="21" t="str">
        <f>VLOOKUP(A493,[1]テーブル!$A$2:$B$12,2)</f>
        <v>福祉施設</v>
      </c>
      <c r="C493" s="21">
        <v>4</v>
      </c>
      <c r="D493" s="22" t="str">
        <f>VLOOKUP(C493,[1]テーブル!$D$2:$E$13,2)</f>
        <v>民間施設</v>
      </c>
      <c r="E493" s="22" t="s">
        <v>962</v>
      </c>
      <c r="F493" s="23" t="s">
        <v>963</v>
      </c>
      <c r="H493" s="2">
        <v>1</v>
      </c>
      <c r="K493" s="24"/>
    </row>
    <row r="494" spans="1:11" x14ac:dyDescent="0.15">
      <c r="A494" s="20">
        <v>2</v>
      </c>
      <c r="B494" s="21" t="str">
        <f>VLOOKUP(A494,[1]テーブル!$A$2:$B$12,2)</f>
        <v>福祉施設</v>
      </c>
      <c r="C494" s="21">
        <v>4</v>
      </c>
      <c r="D494" s="22" t="str">
        <f>VLOOKUP(C494,[1]テーブル!$D$2:$E$13,2)</f>
        <v>民間施設</v>
      </c>
      <c r="E494" s="22" t="s">
        <v>964</v>
      </c>
      <c r="F494" s="23" t="s">
        <v>965</v>
      </c>
      <c r="H494" s="2">
        <v>1</v>
      </c>
      <c r="K494" s="24"/>
    </row>
    <row r="495" spans="1:11" x14ac:dyDescent="0.15">
      <c r="A495" s="20">
        <v>2</v>
      </c>
      <c r="B495" s="21" t="str">
        <f>VLOOKUP(A495,[1]テーブル!$A$2:$B$12,2)</f>
        <v>福祉施設</v>
      </c>
      <c r="C495" s="21">
        <v>4</v>
      </c>
      <c r="D495" s="22" t="str">
        <f>VLOOKUP(C495,[1]テーブル!$D$2:$E$13,2)</f>
        <v>民間施設</v>
      </c>
      <c r="E495" s="22" t="s">
        <v>966</v>
      </c>
      <c r="F495" s="23" t="s">
        <v>967</v>
      </c>
      <c r="H495" s="2">
        <v>1</v>
      </c>
      <c r="K495" s="24"/>
    </row>
    <row r="496" spans="1:11" x14ac:dyDescent="0.15">
      <c r="A496" s="20">
        <v>2</v>
      </c>
      <c r="B496" s="21" t="str">
        <f>VLOOKUP(A496,[1]テーブル!$A$2:$B$12,2)</f>
        <v>福祉施設</v>
      </c>
      <c r="C496" s="21">
        <v>4</v>
      </c>
      <c r="D496" s="22" t="str">
        <f>VLOOKUP(C496,[1]テーブル!$D$2:$E$13,2)</f>
        <v>民間施設</v>
      </c>
      <c r="E496" s="22" t="s">
        <v>968</v>
      </c>
      <c r="F496" s="23" t="s">
        <v>969</v>
      </c>
      <c r="H496" s="2">
        <v>1</v>
      </c>
      <c r="K496" s="24"/>
    </row>
    <row r="497" spans="1:11" x14ac:dyDescent="0.15">
      <c r="A497" s="20">
        <v>3</v>
      </c>
      <c r="B497" s="21" t="str">
        <f>VLOOKUP(A497,[1]テーブル!$A$2:$B$12,2)</f>
        <v>文化施設</v>
      </c>
      <c r="C497" s="21">
        <v>1</v>
      </c>
      <c r="D497" s="22" t="str">
        <f>VLOOKUP(C497,[1]テーブル!$D$2:$E$13,2)</f>
        <v xml:space="preserve">県有施設
</v>
      </c>
      <c r="E497" s="22" t="s">
        <v>970</v>
      </c>
      <c r="F497" s="23" t="s">
        <v>971</v>
      </c>
      <c r="H497" s="2">
        <v>1</v>
      </c>
      <c r="K497" s="24"/>
    </row>
    <row r="498" spans="1:11" x14ac:dyDescent="0.15">
      <c r="A498" s="20">
        <v>3</v>
      </c>
      <c r="B498" s="21" t="str">
        <f>VLOOKUP(A498,[1]テーブル!$A$2:$B$12,2)</f>
        <v>文化施設</v>
      </c>
      <c r="C498" s="21">
        <v>2</v>
      </c>
      <c r="D498" s="22" t="str">
        <f>VLOOKUP(C498,[1]テーブル!$D$2:$E$13,2)</f>
        <v xml:space="preserve">市町村
施設
</v>
      </c>
      <c r="E498" s="22" t="s">
        <v>972</v>
      </c>
      <c r="F498" s="23" t="s">
        <v>973</v>
      </c>
      <c r="H498" s="2">
        <v>1</v>
      </c>
      <c r="K498" s="24"/>
    </row>
    <row r="499" spans="1:11" x14ac:dyDescent="0.15">
      <c r="A499" s="20">
        <v>3</v>
      </c>
      <c r="B499" s="21" t="str">
        <f>VLOOKUP(A499,[1]テーブル!$A$2:$B$12,2)</f>
        <v>文化施設</v>
      </c>
      <c r="C499" s="21">
        <v>2</v>
      </c>
      <c r="D499" s="22" t="str">
        <f>VLOOKUP(C499,[1]テーブル!$D$2:$E$13,2)</f>
        <v xml:space="preserve">市町村
施設
</v>
      </c>
      <c r="E499" s="22" t="s">
        <v>974</v>
      </c>
      <c r="F499" s="23" t="s">
        <v>975</v>
      </c>
      <c r="H499" s="2">
        <v>1</v>
      </c>
      <c r="K499" s="24"/>
    </row>
    <row r="500" spans="1:11" x14ac:dyDescent="0.15">
      <c r="A500" s="20">
        <v>4</v>
      </c>
      <c r="B500" s="21" t="str">
        <f>VLOOKUP(A500,[1]テーブル!$A$2:$B$12,2)</f>
        <v>官公庁</v>
      </c>
      <c r="C500" s="21">
        <v>1</v>
      </c>
      <c r="D500" s="22" t="str">
        <f>VLOOKUP(C500,[1]テーブル!$D$2:$E$13,2)</f>
        <v xml:space="preserve">県有施設
</v>
      </c>
      <c r="E500" s="22" t="s">
        <v>976</v>
      </c>
      <c r="F500" s="23" t="s">
        <v>977</v>
      </c>
      <c r="H500" s="2">
        <v>1</v>
      </c>
      <c r="K500" s="24"/>
    </row>
    <row r="501" spans="1:11" x14ac:dyDescent="0.15">
      <c r="A501" s="20">
        <v>4</v>
      </c>
      <c r="B501" s="21" t="str">
        <f>VLOOKUP(A501,[1]テーブル!$A$2:$B$12,2)</f>
        <v>官公庁</v>
      </c>
      <c r="C501" s="21">
        <v>2</v>
      </c>
      <c r="D501" s="22" t="str">
        <f>VLOOKUP(C501,[1]テーブル!$D$2:$E$13,2)</f>
        <v xml:space="preserve">市町村
施設
</v>
      </c>
      <c r="E501" s="22" t="s">
        <v>978</v>
      </c>
      <c r="F501" s="23" t="s">
        <v>979</v>
      </c>
      <c r="H501" s="2">
        <v>1</v>
      </c>
      <c r="K501" s="24"/>
    </row>
    <row r="502" spans="1:11" x14ac:dyDescent="0.15">
      <c r="A502" s="20">
        <v>4</v>
      </c>
      <c r="B502" s="21" t="str">
        <f>VLOOKUP(A502,[1]テーブル!$A$2:$B$12,2)</f>
        <v>官公庁</v>
      </c>
      <c r="C502" s="21">
        <v>2</v>
      </c>
      <c r="D502" s="22" t="str">
        <f>VLOOKUP(C502,[1]テーブル!$D$2:$E$13,2)</f>
        <v xml:space="preserve">市町村
施設
</v>
      </c>
      <c r="E502" s="22" t="s">
        <v>980</v>
      </c>
      <c r="F502" s="23" t="s">
        <v>981</v>
      </c>
      <c r="H502" s="2">
        <v>1</v>
      </c>
      <c r="K502" s="24"/>
    </row>
    <row r="503" spans="1:11" x14ac:dyDescent="0.15">
      <c r="A503" s="20">
        <v>4</v>
      </c>
      <c r="B503" s="21" t="str">
        <f>VLOOKUP(A503,[1]テーブル!$A$2:$B$12,2)</f>
        <v>官公庁</v>
      </c>
      <c r="C503" s="21">
        <v>2</v>
      </c>
      <c r="D503" s="22" t="str">
        <f>VLOOKUP(C503,[1]テーブル!$D$2:$E$13,2)</f>
        <v xml:space="preserve">市町村
施設
</v>
      </c>
      <c r="E503" s="22" t="s">
        <v>982</v>
      </c>
      <c r="F503" s="23" t="s">
        <v>983</v>
      </c>
      <c r="H503" s="2">
        <v>1</v>
      </c>
      <c r="K503" s="24"/>
    </row>
    <row r="504" spans="1:11" x14ac:dyDescent="0.15">
      <c r="A504" s="20">
        <v>4</v>
      </c>
      <c r="B504" s="21" t="str">
        <f>VLOOKUP(A504,[1]テーブル!$A$2:$B$12,2)</f>
        <v>官公庁</v>
      </c>
      <c r="C504" s="21">
        <v>2</v>
      </c>
      <c r="D504" s="22" t="str">
        <f>VLOOKUP(C504,[1]テーブル!$D$2:$E$13,2)</f>
        <v xml:space="preserve">市町村
施設
</v>
      </c>
      <c r="E504" s="22" t="s">
        <v>984</v>
      </c>
      <c r="F504" s="23" t="s">
        <v>985</v>
      </c>
      <c r="H504" s="2">
        <v>1</v>
      </c>
      <c r="K504" s="24"/>
    </row>
    <row r="505" spans="1:11" x14ac:dyDescent="0.15">
      <c r="A505" s="20">
        <v>4</v>
      </c>
      <c r="B505" s="21" t="str">
        <f>VLOOKUP(A505,[1]テーブル!$A$2:$B$12,2)</f>
        <v>官公庁</v>
      </c>
      <c r="C505" s="21">
        <v>3</v>
      </c>
      <c r="D505" s="22" t="str">
        <f>VLOOKUP(C505,[1]テーブル!$D$2:$E$13,2)</f>
        <v xml:space="preserve">国有施設
</v>
      </c>
      <c r="E505" s="22" t="s">
        <v>986</v>
      </c>
      <c r="F505" s="23" t="s">
        <v>987</v>
      </c>
      <c r="H505" s="2">
        <v>1</v>
      </c>
      <c r="K505" s="24"/>
    </row>
    <row r="506" spans="1:11" x14ac:dyDescent="0.15">
      <c r="A506" s="20">
        <v>5</v>
      </c>
      <c r="B506" s="21" t="str">
        <f>VLOOKUP(A506,[1]テーブル!$A$2:$B$12,2)</f>
        <v>物品販売・飲食店</v>
      </c>
      <c r="C506" s="21">
        <v>4</v>
      </c>
      <c r="D506" s="22" t="str">
        <f>VLOOKUP(C506,[1]テーブル!$D$2:$E$13,2)</f>
        <v>民間施設</v>
      </c>
      <c r="E506" s="22" t="s">
        <v>988</v>
      </c>
      <c r="F506" s="23" t="s">
        <v>989</v>
      </c>
      <c r="H506" s="2">
        <v>1</v>
      </c>
      <c r="K506" s="24"/>
    </row>
    <row r="507" spans="1:11" x14ac:dyDescent="0.15">
      <c r="A507" s="20">
        <v>5</v>
      </c>
      <c r="B507" s="21" t="str">
        <f>VLOOKUP(A507,[1]テーブル!$A$2:$B$12,2)</f>
        <v>物品販売・飲食店</v>
      </c>
      <c r="C507" s="21">
        <v>4</v>
      </c>
      <c r="D507" s="22" t="str">
        <f>VLOOKUP(C507,[1]テーブル!$D$2:$E$13,2)</f>
        <v>民間施設</v>
      </c>
      <c r="E507" s="22" t="s">
        <v>990</v>
      </c>
      <c r="F507" s="23" t="s">
        <v>991</v>
      </c>
      <c r="H507" s="2">
        <v>1</v>
      </c>
      <c r="K507" s="24"/>
    </row>
    <row r="508" spans="1:11" x14ac:dyDescent="0.15">
      <c r="A508" s="20">
        <v>5</v>
      </c>
      <c r="B508" s="21" t="str">
        <f>VLOOKUP(A508,[1]テーブル!$A$2:$B$12,2)</f>
        <v>物品販売・飲食店</v>
      </c>
      <c r="C508" s="21">
        <v>4</v>
      </c>
      <c r="D508" s="22" t="str">
        <f>VLOOKUP(C508,[1]テーブル!$D$2:$E$13,2)</f>
        <v>民間施設</v>
      </c>
      <c r="E508" s="22" t="s">
        <v>992</v>
      </c>
      <c r="F508" s="23" t="s">
        <v>993</v>
      </c>
      <c r="H508" s="2">
        <v>1</v>
      </c>
      <c r="K508" s="24"/>
    </row>
    <row r="509" spans="1:11" x14ac:dyDescent="0.15">
      <c r="A509" s="20">
        <v>5</v>
      </c>
      <c r="B509" s="21" t="str">
        <f>VLOOKUP(A509,[1]テーブル!$A$2:$B$12,2)</f>
        <v>物品販売・飲食店</v>
      </c>
      <c r="C509" s="21">
        <v>4</v>
      </c>
      <c r="D509" s="22" t="str">
        <f>VLOOKUP(C509,[1]テーブル!$D$2:$E$13,2)</f>
        <v>民間施設</v>
      </c>
      <c r="E509" s="22" t="s">
        <v>994</v>
      </c>
      <c r="F509" s="23" t="s">
        <v>995</v>
      </c>
      <c r="H509" s="2">
        <v>1</v>
      </c>
      <c r="K509" s="24"/>
    </row>
    <row r="510" spans="1:11" x14ac:dyDescent="0.15">
      <c r="A510" s="20">
        <v>5</v>
      </c>
      <c r="B510" s="21" t="str">
        <f>VLOOKUP(A510,[1]テーブル!$A$2:$B$12,2)</f>
        <v>物品販売・飲食店</v>
      </c>
      <c r="C510" s="21">
        <v>4</v>
      </c>
      <c r="D510" s="22" t="str">
        <f>VLOOKUP(C510,[1]テーブル!$D$2:$E$13,2)</f>
        <v>民間施設</v>
      </c>
      <c r="E510" s="22" t="s">
        <v>996</v>
      </c>
      <c r="F510" s="23" t="s">
        <v>997</v>
      </c>
      <c r="H510" s="2">
        <v>1</v>
      </c>
      <c r="K510" s="24"/>
    </row>
    <row r="511" spans="1:11" x14ac:dyDescent="0.15">
      <c r="A511" s="20">
        <v>5</v>
      </c>
      <c r="B511" s="21" t="str">
        <f>VLOOKUP(A511,[1]テーブル!$A$2:$B$12,2)</f>
        <v>物品販売・飲食店</v>
      </c>
      <c r="C511" s="21">
        <v>4</v>
      </c>
      <c r="D511" s="22" t="str">
        <f>VLOOKUP(C511,[1]テーブル!$D$2:$E$13,2)</f>
        <v>民間施設</v>
      </c>
      <c r="E511" s="22" t="s">
        <v>998</v>
      </c>
      <c r="F511" s="23" t="s">
        <v>999</v>
      </c>
      <c r="H511" s="2">
        <v>1</v>
      </c>
      <c r="K511" s="24"/>
    </row>
    <row r="512" spans="1:11" x14ac:dyDescent="0.15">
      <c r="A512" s="20">
        <v>5</v>
      </c>
      <c r="B512" s="21" t="str">
        <f>VLOOKUP(A512,[1]テーブル!$A$2:$B$12,2)</f>
        <v>物品販売・飲食店</v>
      </c>
      <c r="C512" s="21">
        <v>4</v>
      </c>
      <c r="D512" s="22" t="str">
        <f>VLOOKUP(C512,[1]テーブル!$D$2:$E$13,2)</f>
        <v>民間施設</v>
      </c>
      <c r="E512" s="22" t="s">
        <v>1000</v>
      </c>
      <c r="F512" s="23" t="s">
        <v>1001</v>
      </c>
      <c r="H512" s="2">
        <v>1</v>
      </c>
      <c r="K512" s="24"/>
    </row>
    <row r="513" spans="1:11" x14ac:dyDescent="0.15">
      <c r="A513" s="20">
        <v>5</v>
      </c>
      <c r="B513" s="21" t="str">
        <f>VLOOKUP(A513,[1]テーブル!$A$2:$B$12,2)</f>
        <v>物品販売・飲食店</v>
      </c>
      <c r="C513" s="21">
        <v>4</v>
      </c>
      <c r="D513" s="22" t="str">
        <f>VLOOKUP(C513,[1]テーブル!$D$2:$E$13,2)</f>
        <v>民間施設</v>
      </c>
      <c r="E513" s="22" t="s">
        <v>1002</v>
      </c>
      <c r="F513" s="23" t="s">
        <v>1003</v>
      </c>
      <c r="H513" s="2">
        <v>1</v>
      </c>
      <c r="K513" s="24"/>
    </row>
    <row r="514" spans="1:11" x14ac:dyDescent="0.15">
      <c r="A514" s="20">
        <v>5</v>
      </c>
      <c r="B514" s="21" t="str">
        <f>VLOOKUP(A514,[1]テーブル!$A$2:$B$12,2)</f>
        <v>物品販売・飲食店</v>
      </c>
      <c r="C514" s="21">
        <v>4</v>
      </c>
      <c r="D514" s="22" t="str">
        <f>VLOOKUP(C514,[1]テーブル!$D$2:$E$13,2)</f>
        <v>民間施設</v>
      </c>
      <c r="E514" s="22" t="s">
        <v>1004</v>
      </c>
      <c r="F514" s="23" t="s">
        <v>1005</v>
      </c>
      <c r="H514" s="2">
        <v>1</v>
      </c>
      <c r="K514" s="24"/>
    </row>
    <row r="515" spans="1:11" x14ac:dyDescent="0.15">
      <c r="A515" s="20">
        <v>5</v>
      </c>
      <c r="B515" s="21" t="str">
        <f>VLOOKUP(A515,[1]テーブル!$A$2:$B$12,2)</f>
        <v>物品販売・飲食店</v>
      </c>
      <c r="C515" s="21">
        <v>4</v>
      </c>
      <c r="D515" s="22" t="str">
        <f>VLOOKUP(C515,[1]テーブル!$D$2:$E$13,2)</f>
        <v>民間施設</v>
      </c>
      <c r="E515" s="22" t="s">
        <v>1006</v>
      </c>
      <c r="F515" s="23" t="s">
        <v>1007</v>
      </c>
      <c r="H515" s="2">
        <v>1</v>
      </c>
      <c r="K515" s="24"/>
    </row>
    <row r="516" spans="1:11" x14ac:dyDescent="0.15">
      <c r="A516" s="20">
        <v>5</v>
      </c>
      <c r="B516" s="21" t="str">
        <f>VLOOKUP(A516,[1]テーブル!$A$2:$B$12,2)</f>
        <v>物品販売・飲食店</v>
      </c>
      <c r="C516" s="21">
        <v>4</v>
      </c>
      <c r="D516" s="22" t="str">
        <f>VLOOKUP(C516,[1]テーブル!$D$2:$E$13,2)</f>
        <v>民間施設</v>
      </c>
      <c r="E516" s="22" t="s">
        <v>1008</v>
      </c>
      <c r="F516" s="23" t="s">
        <v>1009</v>
      </c>
      <c r="H516" s="2">
        <v>1</v>
      </c>
      <c r="K516" s="24"/>
    </row>
    <row r="517" spans="1:11" x14ac:dyDescent="0.15">
      <c r="A517" s="20">
        <v>5</v>
      </c>
      <c r="B517" s="21" t="str">
        <f>VLOOKUP(A517,[1]テーブル!$A$2:$B$12,2)</f>
        <v>物品販売・飲食店</v>
      </c>
      <c r="C517" s="21">
        <v>4</v>
      </c>
      <c r="D517" s="22" t="str">
        <f>VLOOKUP(C517,[1]テーブル!$D$2:$E$13,2)</f>
        <v>民間施設</v>
      </c>
      <c r="E517" s="22" t="s">
        <v>1010</v>
      </c>
      <c r="F517" s="23" t="s">
        <v>1011</v>
      </c>
      <c r="H517" s="2">
        <v>1</v>
      </c>
      <c r="K517" s="24"/>
    </row>
    <row r="518" spans="1:11" x14ac:dyDescent="0.15">
      <c r="A518" s="20">
        <v>5</v>
      </c>
      <c r="B518" s="21" t="str">
        <f>VLOOKUP(A518,[1]テーブル!$A$2:$B$12,2)</f>
        <v>物品販売・飲食店</v>
      </c>
      <c r="C518" s="21">
        <v>4</v>
      </c>
      <c r="D518" s="22" t="str">
        <f>VLOOKUP(C518,[1]テーブル!$D$2:$E$13,2)</f>
        <v>民間施設</v>
      </c>
      <c r="E518" s="22" t="s">
        <v>1012</v>
      </c>
      <c r="F518" s="23" t="s">
        <v>1013</v>
      </c>
      <c r="H518" s="2">
        <v>1</v>
      </c>
      <c r="K518" s="24"/>
    </row>
    <row r="519" spans="1:11" x14ac:dyDescent="0.15">
      <c r="A519" s="20">
        <v>5</v>
      </c>
      <c r="B519" s="21" t="str">
        <f>VLOOKUP(A519,[1]テーブル!$A$2:$B$12,2)</f>
        <v>物品販売・飲食店</v>
      </c>
      <c r="C519" s="21">
        <v>4</v>
      </c>
      <c r="D519" s="22" t="str">
        <f>VLOOKUP(C519,[1]テーブル!$D$2:$E$13,2)</f>
        <v>民間施設</v>
      </c>
      <c r="E519" s="22" t="s">
        <v>1014</v>
      </c>
      <c r="F519" s="23" t="s">
        <v>1015</v>
      </c>
      <c r="H519" s="2">
        <v>1</v>
      </c>
      <c r="K519" s="24"/>
    </row>
    <row r="520" spans="1:11" x14ac:dyDescent="0.15">
      <c r="A520" s="20">
        <v>5</v>
      </c>
      <c r="B520" s="21" t="str">
        <f>VLOOKUP(A520,[1]テーブル!$A$2:$B$12,2)</f>
        <v>物品販売・飲食店</v>
      </c>
      <c r="C520" s="21">
        <v>4</v>
      </c>
      <c r="D520" s="22" t="str">
        <f>VLOOKUP(C520,[1]テーブル!$D$2:$E$13,2)</f>
        <v>民間施設</v>
      </c>
      <c r="E520" s="22" t="s">
        <v>1016</v>
      </c>
      <c r="F520" s="23" t="s">
        <v>1017</v>
      </c>
      <c r="H520" s="2">
        <v>1</v>
      </c>
      <c r="K520" s="24"/>
    </row>
    <row r="521" spans="1:11" x14ac:dyDescent="0.15">
      <c r="A521" s="20">
        <v>5</v>
      </c>
      <c r="B521" s="21" t="str">
        <f>VLOOKUP(A521,[1]テーブル!$A$2:$B$12,2)</f>
        <v>物品販売・飲食店</v>
      </c>
      <c r="C521" s="21">
        <v>4</v>
      </c>
      <c r="D521" s="22" t="str">
        <f>VLOOKUP(C521,[1]テーブル!$D$2:$E$13,2)</f>
        <v>民間施設</v>
      </c>
      <c r="E521" s="22" t="s">
        <v>1018</v>
      </c>
      <c r="F521" s="23" t="s">
        <v>1019</v>
      </c>
      <c r="H521" s="2">
        <v>1</v>
      </c>
      <c r="K521" s="24"/>
    </row>
    <row r="522" spans="1:11" x14ac:dyDescent="0.15">
      <c r="A522" s="20">
        <v>5</v>
      </c>
      <c r="B522" s="21" t="str">
        <f>VLOOKUP(A522,[1]テーブル!$A$2:$B$12,2)</f>
        <v>物品販売・飲食店</v>
      </c>
      <c r="C522" s="21">
        <v>4</v>
      </c>
      <c r="D522" s="22" t="str">
        <f>VLOOKUP(C522,[1]テーブル!$D$2:$E$13,2)</f>
        <v>民間施設</v>
      </c>
      <c r="E522" s="22" t="s">
        <v>1020</v>
      </c>
      <c r="F522" s="23" t="s">
        <v>1021</v>
      </c>
      <c r="H522" s="2">
        <v>1</v>
      </c>
      <c r="K522" s="24"/>
    </row>
    <row r="523" spans="1:11" x14ac:dyDescent="0.15">
      <c r="A523" s="20">
        <v>5</v>
      </c>
      <c r="B523" s="21" t="str">
        <f>VLOOKUP(A523,[1]テーブル!$A$2:$B$12,2)</f>
        <v>物品販売・飲食店</v>
      </c>
      <c r="C523" s="21">
        <v>4</v>
      </c>
      <c r="D523" s="22" t="str">
        <f>VLOOKUP(C523,[1]テーブル!$D$2:$E$13,2)</f>
        <v>民間施設</v>
      </c>
      <c r="E523" s="22" t="s">
        <v>1022</v>
      </c>
      <c r="F523" s="23" t="s">
        <v>1023</v>
      </c>
      <c r="H523" s="2">
        <v>1</v>
      </c>
      <c r="K523" s="24"/>
    </row>
    <row r="524" spans="1:11" x14ac:dyDescent="0.15">
      <c r="A524" s="20">
        <v>5</v>
      </c>
      <c r="B524" s="21" t="str">
        <f>VLOOKUP(A524,[1]テーブル!$A$2:$B$12,2)</f>
        <v>物品販売・飲食店</v>
      </c>
      <c r="C524" s="21">
        <v>4</v>
      </c>
      <c r="D524" s="22" t="str">
        <f>VLOOKUP(C524,[1]テーブル!$D$2:$E$13,2)</f>
        <v>民間施設</v>
      </c>
      <c r="E524" s="22" t="s">
        <v>1024</v>
      </c>
      <c r="F524" s="23" t="s">
        <v>1025</v>
      </c>
      <c r="H524" s="2">
        <v>1</v>
      </c>
      <c r="K524" s="24"/>
    </row>
    <row r="525" spans="1:11" x14ac:dyDescent="0.15">
      <c r="A525" s="20">
        <v>5</v>
      </c>
      <c r="B525" s="21" t="str">
        <f>VLOOKUP(A525,[1]テーブル!$A$2:$B$12,2)</f>
        <v>物品販売・飲食店</v>
      </c>
      <c r="C525" s="21">
        <v>4</v>
      </c>
      <c r="D525" s="22" t="str">
        <f>VLOOKUP(C525,[1]テーブル!$D$2:$E$13,2)</f>
        <v>民間施設</v>
      </c>
      <c r="E525" s="22" t="s">
        <v>1026</v>
      </c>
      <c r="F525" s="23" t="s">
        <v>1027</v>
      </c>
      <c r="H525" s="2">
        <v>1</v>
      </c>
      <c r="K525" s="24"/>
    </row>
    <row r="526" spans="1:11" x14ac:dyDescent="0.15">
      <c r="A526" s="20">
        <v>5</v>
      </c>
      <c r="B526" s="21" t="str">
        <f>VLOOKUP(A526,[1]テーブル!$A$2:$B$12,2)</f>
        <v>物品販売・飲食店</v>
      </c>
      <c r="C526" s="21">
        <v>4</v>
      </c>
      <c r="D526" s="22" t="str">
        <f>VLOOKUP(C526,[1]テーブル!$D$2:$E$13,2)</f>
        <v>民間施設</v>
      </c>
      <c r="E526" s="22" t="s">
        <v>1028</v>
      </c>
      <c r="F526" s="23" t="s">
        <v>1029</v>
      </c>
      <c r="H526" s="24">
        <v>1</v>
      </c>
      <c r="K526" s="24"/>
    </row>
    <row r="527" spans="1:11" x14ac:dyDescent="0.15">
      <c r="A527" s="20">
        <v>5</v>
      </c>
      <c r="B527" s="21" t="str">
        <f>VLOOKUP(A527,[1]テーブル!$A$2:$B$12,2)</f>
        <v>物品販売・飲食店</v>
      </c>
      <c r="C527" s="21">
        <v>4</v>
      </c>
      <c r="D527" s="22" t="str">
        <f>VLOOKUP(C527,[1]テーブル!$D$2:$E$13,2)</f>
        <v>民間施設</v>
      </c>
      <c r="E527" s="22" t="s">
        <v>1030</v>
      </c>
      <c r="F527" s="23" t="s">
        <v>1031</v>
      </c>
      <c r="H527" s="2">
        <v>1</v>
      </c>
      <c r="K527" s="24"/>
    </row>
    <row r="528" spans="1:11" x14ac:dyDescent="0.15">
      <c r="A528" s="20">
        <v>5</v>
      </c>
      <c r="B528" s="21" t="str">
        <f>VLOOKUP(A528,[1]テーブル!$A$2:$B$12,2)</f>
        <v>物品販売・飲食店</v>
      </c>
      <c r="C528" s="21">
        <v>4</v>
      </c>
      <c r="D528" s="22" t="str">
        <f>VLOOKUP(C528,[1]テーブル!$D$2:$E$13,2)</f>
        <v>民間施設</v>
      </c>
      <c r="E528" s="22" t="s">
        <v>1032</v>
      </c>
      <c r="F528" s="23" t="s">
        <v>1033</v>
      </c>
      <c r="H528" s="2">
        <v>1</v>
      </c>
      <c r="K528" s="24"/>
    </row>
    <row r="529" spans="1:11" x14ac:dyDescent="0.15">
      <c r="A529" s="20">
        <v>5</v>
      </c>
      <c r="B529" s="21" t="str">
        <f>VLOOKUP(A529,[1]テーブル!$A$2:$B$12,2)</f>
        <v>物品販売・飲食店</v>
      </c>
      <c r="C529" s="21">
        <v>4</v>
      </c>
      <c r="D529" s="22" t="str">
        <f>VLOOKUP(C529,[1]テーブル!$D$2:$E$13,2)</f>
        <v>民間施設</v>
      </c>
      <c r="E529" s="22" t="s">
        <v>1034</v>
      </c>
      <c r="F529" s="23" t="s">
        <v>1035</v>
      </c>
      <c r="H529" s="2">
        <v>1</v>
      </c>
      <c r="K529" s="24"/>
    </row>
    <row r="530" spans="1:11" x14ac:dyDescent="0.15">
      <c r="A530" s="20">
        <v>5</v>
      </c>
      <c r="B530" s="21" t="str">
        <f>VLOOKUP(A530,[1]テーブル!$A$2:$B$12,2)</f>
        <v>物品販売・飲食店</v>
      </c>
      <c r="C530" s="21">
        <v>4</v>
      </c>
      <c r="D530" s="22" t="str">
        <f>VLOOKUP(C530,[1]テーブル!$D$2:$E$13,2)</f>
        <v>民間施設</v>
      </c>
      <c r="E530" s="22" t="s">
        <v>1036</v>
      </c>
      <c r="F530" s="23" t="s">
        <v>1037</v>
      </c>
      <c r="H530" s="2">
        <v>1</v>
      </c>
      <c r="K530" s="24"/>
    </row>
    <row r="531" spans="1:11" x14ac:dyDescent="0.15">
      <c r="A531" s="20">
        <v>5</v>
      </c>
      <c r="B531" s="21" t="str">
        <f>VLOOKUP(A531,[1]テーブル!$A$2:$B$12,2)</f>
        <v>物品販売・飲食店</v>
      </c>
      <c r="C531" s="21">
        <v>4</v>
      </c>
      <c r="D531" s="22" t="str">
        <f>VLOOKUP(C531,[1]テーブル!$D$2:$E$13,2)</f>
        <v>民間施設</v>
      </c>
      <c r="E531" s="22" t="s">
        <v>1038</v>
      </c>
      <c r="F531" s="23" t="s">
        <v>1039</v>
      </c>
      <c r="H531" s="2">
        <v>1</v>
      </c>
      <c r="K531" s="24"/>
    </row>
    <row r="532" spans="1:11" x14ac:dyDescent="0.15">
      <c r="A532" s="20">
        <v>5</v>
      </c>
      <c r="B532" s="21" t="str">
        <f>VLOOKUP(A532,[1]テーブル!$A$2:$B$12,2)</f>
        <v>物品販売・飲食店</v>
      </c>
      <c r="C532" s="21">
        <v>4</v>
      </c>
      <c r="D532" s="22" t="str">
        <f>VLOOKUP(C532,[1]テーブル!$D$2:$E$13,2)</f>
        <v>民間施設</v>
      </c>
      <c r="E532" s="22" t="s">
        <v>1040</v>
      </c>
      <c r="F532" s="23" t="s">
        <v>1041</v>
      </c>
      <c r="H532" s="2">
        <v>1</v>
      </c>
      <c r="K532" s="24"/>
    </row>
    <row r="533" spans="1:11" x14ac:dyDescent="0.15">
      <c r="A533" s="20">
        <v>5</v>
      </c>
      <c r="B533" s="21" t="str">
        <f>VLOOKUP(A533,[1]テーブル!$A$2:$B$12,2)</f>
        <v>物品販売・飲食店</v>
      </c>
      <c r="C533" s="21">
        <v>4</v>
      </c>
      <c r="D533" s="22" t="str">
        <f>VLOOKUP(C533,[1]テーブル!$D$2:$E$13,2)</f>
        <v>民間施設</v>
      </c>
      <c r="E533" s="22" t="s">
        <v>1042</v>
      </c>
      <c r="F533" s="23" t="s">
        <v>1043</v>
      </c>
      <c r="H533" s="2">
        <v>1</v>
      </c>
      <c r="K533" s="24"/>
    </row>
    <row r="534" spans="1:11" x14ac:dyDescent="0.15">
      <c r="A534" s="20">
        <v>5</v>
      </c>
      <c r="B534" s="21" t="str">
        <f>VLOOKUP(A534,[1]テーブル!$A$2:$B$12,2)</f>
        <v>物品販売・飲食店</v>
      </c>
      <c r="C534" s="21">
        <v>4</v>
      </c>
      <c r="D534" s="22" t="str">
        <f>VLOOKUP(C534,[1]テーブル!$D$2:$E$13,2)</f>
        <v>民間施設</v>
      </c>
      <c r="E534" s="22" t="s">
        <v>1044</v>
      </c>
      <c r="F534" s="23" t="s">
        <v>1045</v>
      </c>
      <c r="H534" s="2">
        <v>1</v>
      </c>
      <c r="K534" s="24"/>
    </row>
    <row r="535" spans="1:11" x14ac:dyDescent="0.15">
      <c r="A535" s="20">
        <v>5</v>
      </c>
      <c r="B535" s="21" t="str">
        <f>VLOOKUP(A535,[1]テーブル!$A$2:$B$12,2)</f>
        <v>物品販売・飲食店</v>
      </c>
      <c r="C535" s="21">
        <v>4</v>
      </c>
      <c r="D535" s="22" t="str">
        <f>VLOOKUP(C535,[1]テーブル!$D$2:$E$13,2)</f>
        <v>民間施設</v>
      </c>
      <c r="E535" s="22" t="s">
        <v>1046</v>
      </c>
      <c r="F535" s="23" t="s">
        <v>1047</v>
      </c>
      <c r="H535" s="2">
        <v>1</v>
      </c>
      <c r="K535" s="24"/>
    </row>
    <row r="536" spans="1:11" x14ac:dyDescent="0.15">
      <c r="A536" s="20">
        <v>5</v>
      </c>
      <c r="B536" s="21" t="str">
        <f>VLOOKUP(A536,[1]テーブル!$A$2:$B$12,2)</f>
        <v>物品販売・飲食店</v>
      </c>
      <c r="C536" s="21">
        <v>4</v>
      </c>
      <c r="D536" s="22" t="str">
        <f>VLOOKUP(C536,[1]テーブル!$D$2:$E$13,2)</f>
        <v>民間施設</v>
      </c>
      <c r="E536" s="22" t="s">
        <v>1048</v>
      </c>
      <c r="F536" s="23" t="s">
        <v>1049</v>
      </c>
      <c r="H536" s="2">
        <v>1</v>
      </c>
      <c r="K536" s="24"/>
    </row>
    <row r="537" spans="1:11" x14ac:dyDescent="0.15">
      <c r="A537" s="20">
        <v>5</v>
      </c>
      <c r="B537" s="21" t="str">
        <f>VLOOKUP(A537,[1]テーブル!$A$2:$B$12,2)</f>
        <v>物品販売・飲食店</v>
      </c>
      <c r="C537" s="21">
        <v>4</v>
      </c>
      <c r="D537" s="22" t="str">
        <f>VLOOKUP(C537,[1]テーブル!$D$2:$E$13,2)</f>
        <v>民間施設</v>
      </c>
      <c r="E537" s="22" t="s">
        <v>1050</v>
      </c>
      <c r="F537" s="23" t="s">
        <v>1051</v>
      </c>
      <c r="H537" s="2">
        <v>1</v>
      </c>
      <c r="K537" s="24"/>
    </row>
    <row r="538" spans="1:11" x14ac:dyDescent="0.15">
      <c r="A538" s="20">
        <v>5</v>
      </c>
      <c r="B538" s="21" t="str">
        <f>VLOOKUP(A538,[1]テーブル!$A$2:$B$12,2)</f>
        <v>物品販売・飲食店</v>
      </c>
      <c r="C538" s="21">
        <v>4</v>
      </c>
      <c r="D538" s="22" t="str">
        <f>VLOOKUP(C538,[1]テーブル!$D$2:$E$13,2)</f>
        <v>民間施設</v>
      </c>
      <c r="E538" s="22" t="s">
        <v>1052</v>
      </c>
      <c r="F538" s="23" t="s">
        <v>1053</v>
      </c>
      <c r="H538" s="2">
        <v>1</v>
      </c>
      <c r="K538" s="24"/>
    </row>
    <row r="539" spans="1:11" x14ac:dyDescent="0.15">
      <c r="A539" s="20">
        <v>5</v>
      </c>
      <c r="B539" s="21" t="str">
        <f>VLOOKUP(A539,[1]テーブル!$A$2:$B$12,2)</f>
        <v>物品販売・飲食店</v>
      </c>
      <c r="C539" s="21">
        <v>4</v>
      </c>
      <c r="D539" s="22" t="str">
        <f>VLOOKUP(C539,[1]テーブル!$D$2:$E$13,2)</f>
        <v>民間施設</v>
      </c>
      <c r="E539" s="22" t="s">
        <v>1054</v>
      </c>
      <c r="F539" s="23" t="s">
        <v>1055</v>
      </c>
      <c r="H539" s="2">
        <v>1</v>
      </c>
      <c r="K539" s="24"/>
    </row>
    <row r="540" spans="1:11" x14ac:dyDescent="0.15">
      <c r="A540" s="20">
        <v>5</v>
      </c>
      <c r="B540" s="21" t="str">
        <f>VLOOKUP(A540,[1]テーブル!$A$2:$B$12,2)</f>
        <v>物品販売・飲食店</v>
      </c>
      <c r="C540" s="21">
        <v>4</v>
      </c>
      <c r="D540" s="22" t="str">
        <f>VLOOKUP(C540,[1]テーブル!$D$2:$E$13,2)</f>
        <v>民間施設</v>
      </c>
      <c r="E540" s="22" t="s">
        <v>1056</v>
      </c>
      <c r="F540" s="23" t="s">
        <v>1057</v>
      </c>
      <c r="H540" s="2">
        <v>1</v>
      </c>
      <c r="K540" s="24"/>
    </row>
    <row r="541" spans="1:11" x14ac:dyDescent="0.2">
      <c r="A541" s="20">
        <v>5</v>
      </c>
      <c r="B541" s="21" t="str">
        <f>VLOOKUP(A541,[1]テーブル!$A$2:$B$12,2)</f>
        <v>物品販売・飲食店</v>
      </c>
      <c r="C541" s="21">
        <v>4</v>
      </c>
      <c r="D541" s="22" t="str">
        <f>VLOOKUP(C541,[1]テーブル!$D$2:$E$13,2)</f>
        <v>民間施設</v>
      </c>
      <c r="E541" s="39" t="s">
        <v>1058</v>
      </c>
      <c r="F541" s="40" t="s">
        <v>1059</v>
      </c>
      <c r="H541" s="2">
        <v>1</v>
      </c>
      <c r="K541" s="24"/>
    </row>
    <row r="542" spans="1:11" x14ac:dyDescent="0.2">
      <c r="A542" s="20">
        <v>5</v>
      </c>
      <c r="B542" s="21" t="str">
        <f>VLOOKUP(A542,[1]テーブル!$A$2:$B$12,2)</f>
        <v>物品販売・飲食店</v>
      </c>
      <c r="C542" s="21">
        <v>4</v>
      </c>
      <c r="D542" s="22" t="str">
        <f>VLOOKUP(C542,[1]テーブル!$D$2:$E$13,2)</f>
        <v>民間施設</v>
      </c>
      <c r="E542" s="39" t="s">
        <v>1060</v>
      </c>
      <c r="F542" s="40" t="s">
        <v>1061</v>
      </c>
      <c r="H542" s="2">
        <v>1</v>
      </c>
      <c r="K542" s="24"/>
    </row>
    <row r="543" spans="1:11" x14ac:dyDescent="0.2">
      <c r="A543" s="20">
        <v>5</v>
      </c>
      <c r="B543" s="21" t="str">
        <f>VLOOKUP(A543,[1]テーブル!$A$2:$B$12,2)</f>
        <v>物品販売・飲食店</v>
      </c>
      <c r="C543" s="21">
        <v>4</v>
      </c>
      <c r="D543" s="22" t="str">
        <f>VLOOKUP(C543,[1]テーブル!$D$2:$E$13,2)</f>
        <v>民間施設</v>
      </c>
      <c r="E543" s="39" t="s">
        <v>1062</v>
      </c>
      <c r="F543" s="40" t="s">
        <v>1063</v>
      </c>
      <c r="H543" s="2">
        <v>1</v>
      </c>
      <c r="K543" s="24"/>
    </row>
    <row r="544" spans="1:11" x14ac:dyDescent="0.2">
      <c r="A544" s="20">
        <v>5</v>
      </c>
      <c r="B544" s="21" t="str">
        <f>VLOOKUP(A544,[1]テーブル!$A$2:$B$12,2)</f>
        <v>物品販売・飲食店</v>
      </c>
      <c r="C544" s="21">
        <v>4</v>
      </c>
      <c r="D544" s="22" t="str">
        <f>VLOOKUP(C544,[1]テーブル!$D$2:$E$13,2)</f>
        <v>民間施設</v>
      </c>
      <c r="E544" s="39" t="s">
        <v>1064</v>
      </c>
      <c r="F544" s="40" t="s">
        <v>1065</v>
      </c>
      <c r="H544" s="2">
        <v>1</v>
      </c>
      <c r="K544" s="24"/>
    </row>
    <row r="545" spans="1:11" x14ac:dyDescent="0.2">
      <c r="A545" s="20">
        <v>5</v>
      </c>
      <c r="B545" s="21" t="str">
        <f>VLOOKUP(A545,[1]テーブル!$A$2:$B$12,2)</f>
        <v>物品販売・飲食店</v>
      </c>
      <c r="C545" s="21">
        <v>4</v>
      </c>
      <c r="D545" s="22" t="str">
        <f>VLOOKUP(C545,[1]テーブル!$D$2:$E$13,2)</f>
        <v>民間施設</v>
      </c>
      <c r="E545" s="39" t="s">
        <v>1066</v>
      </c>
      <c r="F545" s="40" t="s">
        <v>1067</v>
      </c>
      <c r="H545" s="2">
        <v>1</v>
      </c>
      <c r="K545" s="24"/>
    </row>
    <row r="546" spans="1:11" x14ac:dyDescent="0.2">
      <c r="A546" s="20">
        <v>5</v>
      </c>
      <c r="B546" s="21" t="str">
        <f>VLOOKUP(A546,[1]テーブル!$A$2:$B$12,2)</f>
        <v>物品販売・飲食店</v>
      </c>
      <c r="C546" s="21">
        <v>4</v>
      </c>
      <c r="D546" s="22" t="str">
        <f>VLOOKUP(C546,[1]テーブル!$D$2:$E$13,2)</f>
        <v>民間施設</v>
      </c>
      <c r="E546" s="39" t="s">
        <v>1068</v>
      </c>
      <c r="F546" s="40" t="s">
        <v>1069</v>
      </c>
      <c r="H546" s="2">
        <v>1</v>
      </c>
      <c r="K546" s="24"/>
    </row>
    <row r="547" spans="1:11" x14ac:dyDescent="0.2">
      <c r="A547" s="20">
        <v>5</v>
      </c>
      <c r="B547" s="21" t="str">
        <f>VLOOKUP(A547,[1]テーブル!$A$2:$B$12,2)</f>
        <v>物品販売・飲食店</v>
      </c>
      <c r="C547" s="21">
        <v>4</v>
      </c>
      <c r="D547" s="22" t="str">
        <f>VLOOKUP(C547,[1]テーブル!$D$2:$E$13,2)</f>
        <v>民間施設</v>
      </c>
      <c r="E547" s="39" t="s">
        <v>1070</v>
      </c>
      <c r="F547" s="40" t="s">
        <v>1071</v>
      </c>
      <c r="H547" s="2">
        <v>1</v>
      </c>
      <c r="K547" s="24"/>
    </row>
    <row r="548" spans="1:11" x14ac:dyDescent="0.2">
      <c r="A548" s="20">
        <v>5</v>
      </c>
      <c r="B548" s="21" t="str">
        <f>VLOOKUP(A548,[1]テーブル!$A$2:$B$12,2)</f>
        <v>物品販売・飲食店</v>
      </c>
      <c r="C548" s="21">
        <v>4</v>
      </c>
      <c r="D548" s="22" t="str">
        <f>VLOOKUP(C548,[1]テーブル!$D$2:$E$13,2)</f>
        <v>民間施設</v>
      </c>
      <c r="E548" s="39" t="s">
        <v>1072</v>
      </c>
      <c r="F548" s="40" t="s">
        <v>1073</v>
      </c>
      <c r="H548" s="2">
        <v>1</v>
      </c>
      <c r="K548" s="24"/>
    </row>
    <row r="549" spans="1:11" x14ac:dyDescent="0.2">
      <c r="A549" s="20">
        <v>5</v>
      </c>
      <c r="B549" s="21" t="str">
        <f>VLOOKUP(A549,[1]テーブル!$A$2:$B$12,2)</f>
        <v>物品販売・飲食店</v>
      </c>
      <c r="C549" s="21">
        <v>4</v>
      </c>
      <c r="D549" s="22" t="str">
        <f>VLOOKUP(C549,[1]テーブル!$D$2:$E$13,2)</f>
        <v>民間施設</v>
      </c>
      <c r="E549" s="39" t="s">
        <v>1074</v>
      </c>
      <c r="F549" s="40" t="s">
        <v>1075</v>
      </c>
      <c r="H549" s="2">
        <v>1</v>
      </c>
      <c r="K549" s="24"/>
    </row>
    <row r="550" spans="1:11" x14ac:dyDescent="0.2">
      <c r="A550" s="20">
        <v>5</v>
      </c>
      <c r="B550" s="21" t="str">
        <f>VLOOKUP(A550,[1]テーブル!$A$2:$B$12,2)</f>
        <v>物品販売・飲食店</v>
      </c>
      <c r="C550" s="21">
        <v>4</v>
      </c>
      <c r="D550" s="22" t="str">
        <f>VLOOKUP(C550,[1]テーブル!$D$2:$E$13,2)</f>
        <v>民間施設</v>
      </c>
      <c r="E550" s="39" t="s">
        <v>1076</v>
      </c>
      <c r="F550" s="40" t="s">
        <v>1077</v>
      </c>
      <c r="H550" s="2">
        <v>1</v>
      </c>
      <c r="K550" s="24"/>
    </row>
    <row r="551" spans="1:11" x14ac:dyDescent="0.2">
      <c r="A551" s="20">
        <v>5</v>
      </c>
      <c r="B551" s="21" t="str">
        <f>VLOOKUP(A551,[1]テーブル!$A$2:$B$12,2)</f>
        <v>物品販売・飲食店</v>
      </c>
      <c r="C551" s="21">
        <v>4</v>
      </c>
      <c r="D551" s="22" t="str">
        <f>VLOOKUP(C551,[1]テーブル!$D$2:$E$13,2)</f>
        <v>民間施設</v>
      </c>
      <c r="E551" s="39" t="s">
        <v>1078</v>
      </c>
      <c r="F551" s="40" t="s">
        <v>1079</v>
      </c>
      <c r="H551" s="2">
        <v>1</v>
      </c>
      <c r="K551" s="24"/>
    </row>
    <row r="552" spans="1:11" x14ac:dyDescent="0.2">
      <c r="A552" s="20">
        <v>5</v>
      </c>
      <c r="B552" s="21" t="str">
        <f>VLOOKUP(A552,[1]テーブル!$A$2:$B$12,2)</f>
        <v>物品販売・飲食店</v>
      </c>
      <c r="C552" s="21">
        <v>4</v>
      </c>
      <c r="D552" s="22" t="str">
        <f>VLOOKUP(C552,[1]テーブル!$D$2:$E$13,2)</f>
        <v>民間施設</v>
      </c>
      <c r="E552" s="39" t="s">
        <v>1080</v>
      </c>
      <c r="F552" s="40" t="s">
        <v>1081</v>
      </c>
      <c r="H552" s="2">
        <v>1</v>
      </c>
      <c r="K552" s="24"/>
    </row>
    <row r="553" spans="1:11" x14ac:dyDescent="0.2">
      <c r="A553" s="20">
        <v>5</v>
      </c>
      <c r="B553" s="21" t="str">
        <f>VLOOKUP(A553,[1]テーブル!$A$2:$B$12,2)</f>
        <v>物品販売・飲食店</v>
      </c>
      <c r="C553" s="21">
        <v>4</v>
      </c>
      <c r="D553" s="22" t="str">
        <f>VLOOKUP(C553,[1]テーブル!$D$2:$E$13,2)</f>
        <v>民間施設</v>
      </c>
      <c r="E553" s="39" t="s">
        <v>1082</v>
      </c>
      <c r="F553" s="40" t="s">
        <v>1083</v>
      </c>
      <c r="H553" s="2">
        <v>1</v>
      </c>
      <c r="K553" s="24"/>
    </row>
    <row r="554" spans="1:11" x14ac:dyDescent="0.2">
      <c r="A554" s="20">
        <v>5</v>
      </c>
      <c r="B554" s="21" t="str">
        <f>VLOOKUP(A554,[1]テーブル!$A$2:$B$12,2)</f>
        <v>物品販売・飲食店</v>
      </c>
      <c r="C554" s="21">
        <v>4</v>
      </c>
      <c r="D554" s="22" t="str">
        <f>VLOOKUP(C554,[1]テーブル!$D$2:$E$13,2)</f>
        <v>民間施設</v>
      </c>
      <c r="E554" s="39" t="s">
        <v>1084</v>
      </c>
      <c r="F554" s="40" t="s">
        <v>1085</v>
      </c>
      <c r="H554" s="2">
        <v>1</v>
      </c>
      <c r="K554" s="24"/>
    </row>
    <row r="555" spans="1:11" x14ac:dyDescent="0.2">
      <c r="A555" s="20">
        <v>5</v>
      </c>
      <c r="B555" s="21" t="str">
        <f>VLOOKUP(A555,[1]テーブル!$A$2:$B$12,2)</f>
        <v>物品販売・飲食店</v>
      </c>
      <c r="C555" s="21">
        <v>4</v>
      </c>
      <c r="D555" s="22" t="str">
        <f>VLOOKUP(C555,[1]テーブル!$D$2:$E$13,2)</f>
        <v>民間施設</v>
      </c>
      <c r="E555" s="39" t="s">
        <v>1086</v>
      </c>
      <c r="F555" s="40" t="s">
        <v>1087</v>
      </c>
      <c r="H555" s="2">
        <v>1</v>
      </c>
      <c r="K555" s="24"/>
    </row>
    <row r="556" spans="1:11" x14ac:dyDescent="0.2">
      <c r="A556" s="20">
        <v>5</v>
      </c>
      <c r="B556" s="21" t="str">
        <f>VLOOKUP(A556,[1]テーブル!$A$2:$B$12,2)</f>
        <v>物品販売・飲食店</v>
      </c>
      <c r="C556" s="21">
        <v>4</v>
      </c>
      <c r="D556" s="22" t="str">
        <f>VLOOKUP(C556,[1]テーブル!$D$2:$E$13,2)</f>
        <v>民間施設</v>
      </c>
      <c r="E556" s="39" t="s">
        <v>1088</v>
      </c>
      <c r="F556" s="40" t="s">
        <v>1089</v>
      </c>
      <c r="H556" s="2">
        <v>1</v>
      </c>
      <c r="K556" s="24"/>
    </row>
    <row r="557" spans="1:11" x14ac:dyDescent="0.2">
      <c r="A557" s="20">
        <v>5</v>
      </c>
      <c r="B557" s="21" t="str">
        <f>VLOOKUP(A557,[1]テーブル!$A$2:$B$12,2)</f>
        <v>物品販売・飲食店</v>
      </c>
      <c r="C557" s="21">
        <v>4</v>
      </c>
      <c r="D557" s="22" t="str">
        <f>VLOOKUP(C557,[1]テーブル!$D$2:$E$13,2)</f>
        <v>民間施設</v>
      </c>
      <c r="E557" s="39" t="s">
        <v>1090</v>
      </c>
      <c r="F557" s="40" t="s">
        <v>1091</v>
      </c>
      <c r="H557" s="2">
        <v>1</v>
      </c>
      <c r="K557" s="24"/>
    </row>
    <row r="558" spans="1:11" x14ac:dyDescent="0.2">
      <c r="A558" s="20">
        <v>5</v>
      </c>
      <c r="B558" s="21" t="str">
        <f>VLOOKUP(A558,[1]テーブル!$A$2:$B$12,2)</f>
        <v>物品販売・飲食店</v>
      </c>
      <c r="C558" s="21">
        <v>4</v>
      </c>
      <c r="D558" s="22" t="str">
        <f>VLOOKUP(C558,[1]テーブル!$D$2:$E$13,2)</f>
        <v>民間施設</v>
      </c>
      <c r="E558" s="39" t="s">
        <v>1092</v>
      </c>
      <c r="F558" s="40" t="s">
        <v>1093</v>
      </c>
      <c r="H558" s="2">
        <v>1</v>
      </c>
      <c r="K558" s="24"/>
    </row>
    <row r="559" spans="1:11" x14ac:dyDescent="0.2">
      <c r="A559" s="20">
        <v>5</v>
      </c>
      <c r="B559" s="21" t="str">
        <f>VLOOKUP(A559,[1]テーブル!$A$2:$B$12,2)</f>
        <v>物品販売・飲食店</v>
      </c>
      <c r="C559" s="21">
        <v>4</v>
      </c>
      <c r="D559" s="22" t="str">
        <f>VLOOKUP(C559,[1]テーブル!$D$2:$E$13,2)</f>
        <v>民間施設</v>
      </c>
      <c r="E559" s="39" t="s">
        <v>1094</v>
      </c>
      <c r="F559" s="40" t="s">
        <v>1095</v>
      </c>
      <c r="H559" s="2">
        <v>1</v>
      </c>
      <c r="K559" s="24"/>
    </row>
    <row r="560" spans="1:11" x14ac:dyDescent="0.2">
      <c r="A560" s="20">
        <v>5</v>
      </c>
      <c r="B560" s="21" t="str">
        <f>VLOOKUP(A560,[1]テーブル!$A$2:$B$12,2)</f>
        <v>物品販売・飲食店</v>
      </c>
      <c r="C560" s="21">
        <v>4</v>
      </c>
      <c r="D560" s="22" t="str">
        <f>VLOOKUP(C560,[1]テーブル!$D$2:$E$13,2)</f>
        <v>民間施設</v>
      </c>
      <c r="E560" s="39" t="s">
        <v>1096</v>
      </c>
      <c r="F560" s="40" t="s">
        <v>1097</v>
      </c>
      <c r="H560" s="2">
        <v>1</v>
      </c>
      <c r="K560" s="24"/>
    </row>
    <row r="561" spans="1:11" x14ac:dyDescent="0.2">
      <c r="A561" s="20">
        <v>5</v>
      </c>
      <c r="B561" s="21" t="str">
        <f>VLOOKUP(A561,[1]テーブル!$A$2:$B$12,2)</f>
        <v>物品販売・飲食店</v>
      </c>
      <c r="C561" s="21">
        <v>4</v>
      </c>
      <c r="D561" s="22" t="str">
        <f>VLOOKUP(C561,[1]テーブル!$D$2:$E$13,2)</f>
        <v>民間施設</v>
      </c>
      <c r="E561" s="39" t="s">
        <v>1098</v>
      </c>
      <c r="F561" s="40" t="s">
        <v>1099</v>
      </c>
      <c r="H561" s="2">
        <v>1</v>
      </c>
      <c r="K561" s="24"/>
    </row>
    <row r="562" spans="1:11" x14ac:dyDescent="0.2">
      <c r="A562" s="20">
        <v>5</v>
      </c>
      <c r="B562" s="21" t="str">
        <f>VLOOKUP(A562,[1]テーブル!$A$2:$B$12,2)</f>
        <v>物品販売・飲食店</v>
      </c>
      <c r="C562" s="21">
        <v>4</v>
      </c>
      <c r="D562" s="22" t="str">
        <f>VLOOKUP(C562,[1]テーブル!$D$2:$E$13,2)</f>
        <v>民間施設</v>
      </c>
      <c r="E562" s="39" t="s">
        <v>1100</v>
      </c>
      <c r="F562" s="40" t="s">
        <v>1101</v>
      </c>
      <c r="H562" s="2">
        <v>1</v>
      </c>
      <c r="K562" s="24"/>
    </row>
    <row r="563" spans="1:11" x14ac:dyDescent="0.2">
      <c r="A563" s="20">
        <v>5</v>
      </c>
      <c r="B563" s="21" t="str">
        <f>VLOOKUP(A563,[1]テーブル!$A$2:$B$12,2)</f>
        <v>物品販売・飲食店</v>
      </c>
      <c r="C563" s="21">
        <v>4</v>
      </c>
      <c r="D563" s="22" t="str">
        <f>VLOOKUP(C563,[1]テーブル!$D$2:$E$13,2)</f>
        <v>民間施設</v>
      </c>
      <c r="E563" s="39" t="s">
        <v>1102</v>
      </c>
      <c r="F563" s="40" t="s">
        <v>1103</v>
      </c>
      <c r="H563" s="2">
        <v>1</v>
      </c>
      <c r="K563" s="24"/>
    </row>
    <row r="564" spans="1:11" x14ac:dyDescent="0.2">
      <c r="A564" s="20">
        <v>5</v>
      </c>
      <c r="B564" s="21" t="str">
        <f>VLOOKUP(A564,[1]テーブル!$A$2:$B$12,2)</f>
        <v>物品販売・飲食店</v>
      </c>
      <c r="C564" s="21">
        <v>4</v>
      </c>
      <c r="D564" s="22" t="str">
        <f>VLOOKUP(C564,[1]テーブル!$D$2:$E$13,2)</f>
        <v>民間施設</v>
      </c>
      <c r="E564" s="39" t="s">
        <v>1104</v>
      </c>
      <c r="F564" s="40" t="s">
        <v>1105</v>
      </c>
      <c r="H564" s="2">
        <v>1</v>
      </c>
      <c r="K564" s="24"/>
    </row>
    <row r="565" spans="1:11" x14ac:dyDescent="0.2">
      <c r="A565" s="20">
        <v>5</v>
      </c>
      <c r="B565" s="21" t="str">
        <f>VLOOKUP(A565,[1]テーブル!$A$2:$B$12,2)</f>
        <v>物品販売・飲食店</v>
      </c>
      <c r="C565" s="21">
        <v>4</v>
      </c>
      <c r="D565" s="22" t="str">
        <f>VLOOKUP(C565,[1]テーブル!$D$2:$E$13,2)</f>
        <v>民間施設</v>
      </c>
      <c r="E565" s="39" t="s">
        <v>1106</v>
      </c>
      <c r="F565" s="40" t="s">
        <v>1107</v>
      </c>
      <c r="H565" s="2">
        <v>1</v>
      </c>
      <c r="K565" s="24"/>
    </row>
    <row r="566" spans="1:11" x14ac:dyDescent="0.2">
      <c r="A566" s="20">
        <v>5</v>
      </c>
      <c r="B566" s="21" t="str">
        <f>VLOOKUP(A566,[1]テーブル!$A$2:$B$12,2)</f>
        <v>物品販売・飲食店</v>
      </c>
      <c r="C566" s="21">
        <v>4</v>
      </c>
      <c r="D566" s="22" t="str">
        <f>VLOOKUP(C566,[1]テーブル!$D$2:$E$13,2)</f>
        <v>民間施設</v>
      </c>
      <c r="E566" s="39" t="s">
        <v>1108</v>
      </c>
      <c r="F566" s="40" t="s">
        <v>1109</v>
      </c>
      <c r="H566" s="2">
        <v>1</v>
      </c>
      <c r="K566" s="24"/>
    </row>
    <row r="567" spans="1:11" x14ac:dyDescent="0.2">
      <c r="A567" s="20">
        <v>5</v>
      </c>
      <c r="B567" s="21" t="str">
        <f>VLOOKUP(A567,[1]テーブル!$A$2:$B$12,2)</f>
        <v>物品販売・飲食店</v>
      </c>
      <c r="C567" s="21">
        <v>4</v>
      </c>
      <c r="D567" s="22" t="str">
        <f>VLOOKUP(C567,[1]テーブル!$D$2:$E$13,2)</f>
        <v>民間施設</v>
      </c>
      <c r="E567" s="39" t="s">
        <v>1110</v>
      </c>
      <c r="F567" s="40" t="s">
        <v>1111</v>
      </c>
      <c r="H567" s="2">
        <v>1</v>
      </c>
      <c r="K567" s="24"/>
    </row>
    <row r="568" spans="1:11" x14ac:dyDescent="0.2">
      <c r="A568" s="20">
        <v>5</v>
      </c>
      <c r="B568" s="21" t="str">
        <f>VLOOKUP(A568,[1]テーブル!$A$2:$B$12,2)</f>
        <v>物品販売・飲食店</v>
      </c>
      <c r="C568" s="21">
        <v>4</v>
      </c>
      <c r="D568" s="22" t="str">
        <f>VLOOKUP(C568,[1]テーブル!$D$2:$E$13,2)</f>
        <v>民間施設</v>
      </c>
      <c r="E568" s="39" t="s">
        <v>1112</v>
      </c>
      <c r="F568" s="40" t="s">
        <v>1113</v>
      </c>
      <c r="H568" s="2">
        <v>1</v>
      </c>
      <c r="K568" s="24"/>
    </row>
    <row r="569" spans="1:11" x14ac:dyDescent="0.2">
      <c r="A569" s="20">
        <v>5</v>
      </c>
      <c r="B569" s="21" t="str">
        <f>VLOOKUP(A569,[1]テーブル!$A$2:$B$12,2)</f>
        <v>物品販売・飲食店</v>
      </c>
      <c r="C569" s="21">
        <v>4</v>
      </c>
      <c r="D569" s="22" t="str">
        <f>VLOOKUP(C569,[1]テーブル!$D$2:$E$13,2)</f>
        <v>民間施設</v>
      </c>
      <c r="E569" s="39" t="s">
        <v>1114</v>
      </c>
      <c r="F569" s="40" t="s">
        <v>1115</v>
      </c>
      <c r="H569" s="2">
        <v>1</v>
      </c>
      <c r="K569" s="24"/>
    </row>
    <row r="570" spans="1:11" x14ac:dyDescent="0.2">
      <c r="A570" s="20">
        <v>5</v>
      </c>
      <c r="B570" s="21" t="str">
        <f>VLOOKUP(A570,[1]テーブル!$A$2:$B$12,2)</f>
        <v>物品販売・飲食店</v>
      </c>
      <c r="C570" s="21">
        <v>4</v>
      </c>
      <c r="D570" s="22" t="str">
        <f>VLOOKUP(C570,[1]テーブル!$D$2:$E$13,2)</f>
        <v>民間施設</v>
      </c>
      <c r="E570" s="39" t="s">
        <v>1116</v>
      </c>
      <c r="F570" s="40" t="s">
        <v>1117</v>
      </c>
      <c r="H570" s="2">
        <v>1</v>
      </c>
      <c r="K570" s="24"/>
    </row>
    <row r="571" spans="1:11" x14ac:dyDescent="0.2">
      <c r="A571" s="20">
        <v>5</v>
      </c>
      <c r="B571" s="21" t="str">
        <f>VLOOKUP(A571,[1]テーブル!$A$2:$B$12,2)</f>
        <v>物品販売・飲食店</v>
      </c>
      <c r="C571" s="21">
        <v>4</v>
      </c>
      <c r="D571" s="22" t="str">
        <f>VLOOKUP(C571,[1]テーブル!$D$2:$E$13,2)</f>
        <v>民間施設</v>
      </c>
      <c r="E571" s="39" t="s">
        <v>1118</v>
      </c>
      <c r="F571" s="40" t="s">
        <v>1119</v>
      </c>
      <c r="H571" s="2">
        <v>1</v>
      </c>
      <c r="K571" s="24"/>
    </row>
    <row r="572" spans="1:11" x14ac:dyDescent="0.15">
      <c r="A572" s="20">
        <v>6</v>
      </c>
      <c r="B572" s="21" t="str">
        <f>VLOOKUP(A572,[1]テーブル!$A$2:$B$12,2)</f>
        <v>観光施設・宿泊施設</v>
      </c>
      <c r="C572" s="21">
        <v>4</v>
      </c>
      <c r="D572" s="22" t="str">
        <f>VLOOKUP(C572,[1]テーブル!$D$2:$E$13,2)</f>
        <v>民間施設</v>
      </c>
      <c r="E572" s="22" t="s">
        <v>1120</v>
      </c>
      <c r="F572" s="23" t="s">
        <v>1121</v>
      </c>
      <c r="H572" s="2">
        <v>1</v>
      </c>
      <c r="K572" s="24"/>
    </row>
    <row r="573" spans="1:11" x14ac:dyDescent="0.15">
      <c r="A573" s="20">
        <v>6</v>
      </c>
      <c r="B573" s="21" t="str">
        <f>VLOOKUP(A573,[1]テーブル!$A$2:$B$12,2)</f>
        <v>観光施設・宿泊施設</v>
      </c>
      <c r="C573" s="21">
        <v>4</v>
      </c>
      <c r="D573" s="22" t="str">
        <f>VLOOKUP(C573,[1]テーブル!$D$2:$E$13,2)</f>
        <v>民間施設</v>
      </c>
      <c r="E573" s="22" t="s">
        <v>1122</v>
      </c>
      <c r="F573" s="23" t="s">
        <v>1123</v>
      </c>
      <c r="H573" s="2">
        <v>1</v>
      </c>
      <c r="K573" s="24"/>
    </row>
    <row r="574" spans="1:11" x14ac:dyDescent="0.15">
      <c r="A574" s="20">
        <v>6</v>
      </c>
      <c r="B574" s="21" t="s">
        <v>1124</v>
      </c>
      <c r="C574" s="21">
        <v>4</v>
      </c>
      <c r="D574" s="22" t="s">
        <v>432</v>
      </c>
      <c r="E574" s="22" t="s">
        <v>1125</v>
      </c>
      <c r="F574" s="23" t="s">
        <v>1126</v>
      </c>
      <c r="H574" s="2">
        <v>1</v>
      </c>
      <c r="K574" s="24"/>
    </row>
    <row r="575" spans="1:11" x14ac:dyDescent="0.15">
      <c r="A575" s="20">
        <v>7</v>
      </c>
      <c r="B575" s="21" t="str">
        <f>VLOOKUP(A575,[1]テーブル!$A$2:$B$12,2)</f>
        <v>スポーツ施設</v>
      </c>
      <c r="C575" s="21">
        <v>1</v>
      </c>
      <c r="D575" s="22" t="str">
        <f>VLOOKUP(C575,[1]テーブル!$D$2:$E$13,2)</f>
        <v xml:space="preserve">県有施設
</v>
      </c>
      <c r="E575" s="22" t="s">
        <v>1127</v>
      </c>
      <c r="F575" s="23" t="s">
        <v>1128</v>
      </c>
      <c r="H575" s="2">
        <v>1</v>
      </c>
      <c r="K575" s="24"/>
    </row>
    <row r="576" spans="1:11" x14ac:dyDescent="0.15">
      <c r="A576" s="20">
        <v>7</v>
      </c>
      <c r="B576" s="21" t="str">
        <f>VLOOKUP(A576,[1]テーブル!$A$2:$B$12,2)</f>
        <v>スポーツ施設</v>
      </c>
      <c r="C576" s="21">
        <v>1</v>
      </c>
      <c r="D576" s="22" t="str">
        <f>VLOOKUP(C576,[1]テーブル!$D$2:$E$13,2)</f>
        <v xml:space="preserve">県有施設
</v>
      </c>
      <c r="E576" s="22" t="s">
        <v>1129</v>
      </c>
      <c r="F576" s="23" t="s">
        <v>1130</v>
      </c>
      <c r="H576" s="2">
        <v>1</v>
      </c>
      <c r="K576" s="24"/>
    </row>
    <row r="577" spans="1:11" x14ac:dyDescent="0.15">
      <c r="A577" s="20">
        <v>7</v>
      </c>
      <c r="B577" s="21" t="str">
        <f>VLOOKUP(A577,[1]テーブル!$A$2:$B$12,2)</f>
        <v>スポーツ施設</v>
      </c>
      <c r="C577" s="21">
        <v>1</v>
      </c>
      <c r="D577" s="22" t="str">
        <f>VLOOKUP(C577,[1]テーブル!$D$2:$E$13,2)</f>
        <v xml:space="preserve">県有施設
</v>
      </c>
      <c r="E577" s="22" t="s">
        <v>1131</v>
      </c>
      <c r="F577" s="23" t="s">
        <v>1132</v>
      </c>
      <c r="H577" s="2">
        <v>1</v>
      </c>
      <c r="K577" s="24"/>
    </row>
    <row r="578" spans="1:11" x14ac:dyDescent="0.15">
      <c r="A578" s="20">
        <v>7</v>
      </c>
      <c r="B578" s="21" t="str">
        <f>VLOOKUP(A578,[1]テーブル!$A$2:$B$12,2)</f>
        <v>スポーツ施設</v>
      </c>
      <c r="C578" s="21">
        <v>2</v>
      </c>
      <c r="D578" s="22" t="str">
        <f>VLOOKUP(C578,[1]テーブル!$D$2:$E$13,2)</f>
        <v xml:space="preserve">市町村
施設
</v>
      </c>
      <c r="E578" s="22" t="s">
        <v>1133</v>
      </c>
      <c r="F578" s="23" t="s">
        <v>1134</v>
      </c>
      <c r="H578" s="2">
        <v>1</v>
      </c>
      <c r="K578" s="24"/>
    </row>
    <row r="579" spans="1:11" x14ac:dyDescent="0.15">
      <c r="A579" s="20">
        <v>7</v>
      </c>
      <c r="B579" s="21" t="str">
        <f>VLOOKUP(A579,[1]テーブル!$A$2:$B$12,2)</f>
        <v>スポーツ施設</v>
      </c>
      <c r="C579" s="21">
        <v>2</v>
      </c>
      <c r="D579" s="22" t="str">
        <f>VLOOKUP(C579,[1]テーブル!$D$2:$E$13,2)</f>
        <v xml:space="preserve">市町村
施設
</v>
      </c>
      <c r="E579" s="22" t="s">
        <v>1135</v>
      </c>
      <c r="F579" s="23" t="s">
        <v>1134</v>
      </c>
      <c r="H579" s="2">
        <v>1</v>
      </c>
      <c r="K579" s="24"/>
    </row>
    <row r="580" spans="1:11" x14ac:dyDescent="0.15">
      <c r="A580" s="20">
        <v>7</v>
      </c>
      <c r="B580" s="21" t="str">
        <f>VLOOKUP(A580,[1]テーブル!$A$2:$B$12,2)</f>
        <v>スポーツ施設</v>
      </c>
      <c r="C580" s="21">
        <v>4</v>
      </c>
      <c r="D580" s="22" t="str">
        <f>VLOOKUP(C580,[1]テーブル!$D$2:$E$13,2)</f>
        <v>民間施設</v>
      </c>
      <c r="E580" s="22" t="s">
        <v>1136</v>
      </c>
      <c r="F580" s="23" t="s">
        <v>1137</v>
      </c>
      <c r="H580" s="2">
        <v>1</v>
      </c>
      <c r="K580" s="24"/>
    </row>
    <row r="581" spans="1:11" x14ac:dyDescent="0.15">
      <c r="A581" s="20">
        <v>8</v>
      </c>
      <c r="B581" s="21" t="str">
        <f>VLOOKUP(A581,[1]テーブル!$A$2:$B$12,2)</f>
        <v>警察</v>
      </c>
      <c r="C581" s="21">
        <v>1</v>
      </c>
      <c r="D581" s="22" t="str">
        <f>VLOOKUP(C581,[1]テーブル!$D$2:$E$13,2)</f>
        <v xml:space="preserve">県有施設
</v>
      </c>
      <c r="E581" s="22" t="s">
        <v>1138</v>
      </c>
      <c r="F581" s="23" t="s">
        <v>1139</v>
      </c>
      <c r="H581" s="2">
        <v>1</v>
      </c>
      <c r="K581" s="24"/>
    </row>
    <row r="582" spans="1:11" x14ac:dyDescent="0.15">
      <c r="A582" s="20">
        <v>8</v>
      </c>
      <c r="B582" s="21" t="str">
        <f>VLOOKUP(A582,[1]テーブル!$A$2:$B$12,2)</f>
        <v>警察</v>
      </c>
      <c r="C582" s="21">
        <v>1</v>
      </c>
      <c r="D582" s="22" t="str">
        <f>VLOOKUP(C582,[1]テーブル!$D$2:$E$13,2)</f>
        <v xml:space="preserve">県有施設
</v>
      </c>
      <c r="E582" s="22" t="s">
        <v>1140</v>
      </c>
      <c r="F582" s="23" t="s">
        <v>1141</v>
      </c>
      <c r="H582" s="2">
        <v>1</v>
      </c>
      <c r="K582" s="24"/>
    </row>
    <row r="583" spans="1:11" x14ac:dyDescent="0.15">
      <c r="A583" s="20">
        <v>9</v>
      </c>
      <c r="B583" s="21" t="str">
        <f>VLOOKUP(A583,[1]テーブル!$A$2:$B$12,2)</f>
        <v>学校</v>
      </c>
      <c r="C583" s="21">
        <v>1</v>
      </c>
      <c r="D583" s="22" t="str">
        <f>VLOOKUP(C583,[1]テーブル!$D$2:$E$13,2)</f>
        <v xml:space="preserve">県有施設
</v>
      </c>
      <c r="E583" s="22" t="s">
        <v>1142</v>
      </c>
      <c r="F583" s="23" t="s">
        <v>1143</v>
      </c>
      <c r="H583" s="2">
        <v>1</v>
      </c>
      <c r="K583" s="24"/>
    </row>
    <row r="584" spans="1:11" x14ac:dyDescent="0.15">
      <c r="A584" s="20">
        <v>9</v>
      </c>
      <c r="B584" s="21" t="str">
        <f>VLOOKUP(A584,[1]テーブル!$A$2:$B$12,2)</f>
        <v>学校</v>
      </c>
      <c r="C584" s="21">
        <v>1</v>
      </c>
      <c r="D584" s="22" t="str">
        <f>VLOOKUP(C584,[1]テーブル!$D$2:$E$13,2)</f>
        <v xml:space="preserve">県有施設
</v>
      </c>
      <c r="E584" s="22" t="s">
        <v>1144</v>
      </c>
      <c r="F584" s="23" t="s">
        <v>1145</v>
      </c>
      <c r="H584" s="2">
        <v>1</v>
      </c>
      <c r="K584" s="24"/>
    </row>
    <row r="585" spans="1:11" x14ac:dyDescent="0.15">
      <c r="A585" s="20">
        <v>9</v>
      </c>
      <c r="B585" s="21" t="str">
        <f>VLOOKUP(A585,[1]テーブル!$A$2:$B$12,2)</f>
        <v>学校</v>
      </c>
      <c r="C585" s="21">
        <v>1</v>
      </c>
      <c r="D585" s="22" t="str">
        <f>VLOOKUP(C585,[1]テーブル!$D$2:$E$13,2)</f>
        <v xml:space="preserve">県有施設
</v>
      </c>
      <c r="E585" s="22" t="s">
        <v>1146</v>
      </c>
      <c r="F585" s="23" t="s">
        <v>1147</v>
      </c>
      <c r="H585" s="2">
        <v>1</v>
      </c>
      <c r="K585" s="24"/>
    </row>
    <row r="586" spans="1:11" x14ac:dyDescent="0.15">
      <c r="A586" s="20">
        <v>9</v>
      </c>
      <c r="B586" s="21" t="str">
        <f>VLOOKUP(A586,[1]テーブル!$A$2:$B$12,2)</f>
        <v>学校</v>
      </c>
      <c r="C586" s="21">
        <v>1</v>
      </c>
      <c r="D586" s="22" t="str">
        <f>VLOOKUP(C586,[1]テーブル!$D$2:$E$13,2)</f>
        <v xml:space="preserve">県有施設
</v>
      </c>
      <c r="E586" s="22" t="s">
        <v>1148</v>
      </c>
      <c r="F586" s="23" t="s">
        <v>1149</v>
      </c>
      <c r="H586" s="2">
        <v>1</v>
      </c>
      <c r="K586" s="24"/>
    </row>
    <row r="587" spans="1:11" x14ac:dyDescent="0.15">
      <c r="A587" s="20">
        <v>9</v>
      </c>
      <c r="B587" s="21" t="str">
        <f>VLOOKUP(A587,[1]テーブル!$A$2:$B$12,2)</f>
        <v>学校</v>
      </c>
      <c r="C587" s="21">
        <v>1</v>
      </c>
      <c r="D587" s="22" t="str">
        <f>VLOOKUP(C587,[1]テーブル!$D$2:$E$13,2)</f>
        <v xml:space="preserve">県有施設
</v>
      </c>
      <c r="E587" s="22" t="s">
        <v>1150</v>
      </c>
      <c r="F587" s="23" t="s">
        <v>1151</v>
      </c>
      <c r="H587" s="2">
        <v>1</v>
      </c>
      <c r="K587" s="24"/>
    </row>
    <row r="588" spans="1:11" x14ac:dyDescent="0.15">
      <c r="A588" s="20">
        <v>9</v>
      </c>
      <c r="B588" s="21" t="str">
        <f>VLOOKUP(A588,[1]テーブル!$A$2:$B$12,2)</f>
        <v>学校</v>
      </c>
      <c r="C588" s="21">
        <v>1</v>
      </c>
      <c r="D588" s="22" t="str">
        <f>VLOOKUP(C588,[1]テーブル!$D$2:$E$13,2)</f>
        <v xml:space="preserve">県有施設
</v>
      </c>
      <c r="E588" s="22" t="s">
        <v>1152</v>
      </c>
      <c r="F588" s="23" t="s">
        <v>1153</v>
      </c>
      <c r="H588" s="2">
        <v>1</v>
      </c>
      <c r="K588" s="24"/>
    </row>
    <row r="589" spans="1:11" x14ac:dyDescent="0.15">
      <c r="A589" s="20">
        <v>9</v>
      </c>
      <c r="B589" s="21" t="str">
        <f>VLOOKUP(A589,[1]テーブル!$A$2:$B$12,2)</f>
        <v>学校</v>
      </c>
      <c r="C589" s="21">
        <v>2</v>
      </c>
      <c r="D589" s="22" t="str">
        <f>VLOOKUP(C589,[1]テーブル!$D$2:$E$13,2)</f>
        <v xml:space="preserve">市町村
施設
</v>
      </c>
      <c r="E589" s="22" t="s">
        <v>1154</v>
      </c>
      <c r="F589" s="23" t="s">
        <v>1155</v>
      </c>
      <c r="H589" s="2">
        <v>1</v>
      </c>
      <c r="K589" s="24"/>
    </row>
    <row r="590" spans="1:11" x14ac:dyDescent="0.15">
      <c r="A590" s="20">
        <v>9</v>
      </c>
      <c r="B590" s="21" t="str">
        <f>VLOOKUP(A590,[1]テーブル!$A$2:$B$12,2)</f>
        <v>学校</v>
      </c>
      <c r="C590" s="21">
        <v>2</v>
      </c>
      <c r="D590" s="22" t="str">
        <f>VLOOKUP(C590,[1]テーブル!$D$2:$E$13,2)</f>
        <v xml:space="preserve">市町村
施設
</v>
      </c>
      <c r="E590" s="22" t="s">
        <v>1156</v>
      </c>
      <c r="F590" s="23" t="s">
        <v>1157</v>
      </c>
      <c r="H590" s="2">
        <v>1</v>
      </c>
      <c r="K590" s="24"/>
    </row>
    <row r="591" spans="1:11" x14ac:dyDescent="0.15">
      <c r="A591" s="20">
        <v>9</v>
      </c>
      <c r="B591" s="21" t="str">
        <f>VLOOKUP(A591,[1]テーブル!$A$2:$B$12,2)</f>
        <v>学校</v>
      </c>
      <c r="C591" s="21">
        <v>2</v>
      </c>
      <c r="D591" s="22" t="str">
        <f>VLOOKUP(C591,[1]テーブル!$D$2:$E$13,2)</f>
        <v xml:space="preserve">市町村
施設
</v>
      </c>
      <c r="E591" s="22" t="s">
        <v>1158</v>
      </c>
      <c r="F591" s="23" t="s">
        <v>1159</v>
      </c>
      <c r="H591" s="2">
        <v>1</v>
      </c>
      <c r="K591" s="24"/>
    </row>
    <row r="592" spans="1:11" x14ac:dyDescent="0.15">
      <c r="A592" s="20">
        <v>9</v>
      </c>
      <c r="B592" s="21" t="str">
        <f>VLOOKUP(A592,[1]テーブル!$A$2:$B$12,2)</f>
        <v>学校</v>
      </c>
      <c r="C592" s="21">
        <v>2</v>
      </c>
      <c r="D592" s="22" t="str">
        <f>VLOOKUP(C592,[1]テーブル!$D$2:$E$13,2)</f>
        <v xml:space="preserve">市町村
施設
</v>
      </c>
      <c r="E592" s="22" t="s">
        <v>1160</v>
      </c>
      <c r="F592" s="23" t="s">
        <v>1161</v>
      </c>
      <c r="H592" s="2">
        <v>1</v>
      </c>
      <c r="K592" s="24"/>
    </row>
    <row r="593" spans="1:11" x14ac:dyDescent="0.15">
      <c r="A593" s="20">
        <v>9</v>
      </c>
      <c r="B593" s="21" t="str">
        <f>VLOOKUP(A593,[1]テーブル!$A$2:$B$12,2)</f>
        <v>学校</v>
      </c>
      <c r="C593" s="21">
        <v>2</v>
      </c>
      <c r="D593" s="22" t="str">
        <f>VLOOKUP(C593,[1]テーブル!$D$2:$E$13,2)</f>
        <v xml:space="preserve">市町村
施設
</v>
      </c>
      <c r="E593" s="22" t="s">
        <v>1162</v>
      </c>
      <c r="F593" s="23" t="s">
        <v>1163</v>
      </c>
      <c r="H593" s="2">
        <v>1</v>
      </c>
      <c r="K593" s="24"/>
    </row>
    <row r="594" spans="1:11" x14ac:dyDescent="0.15">
      <c r="A594" s="20">
        <v>9</v>
      </c>
      <c r="B594" s="21" t="str">
        <f>VLOOKUP(A594,[1]テーブル!$A$2:$B$12,2)</f>
        <v>学校</v>
      </c>
      <c r="C594" s="21">
        <v>2</v>
      </c>
      <c r="D594" s="22" t="str">
        <f>VLOOKUP(C594,[1]テーブル!$D$2:$E$13,2)</f>
        <v xml:space="preserve">市町村
施設
</v>
      </c>
      <c r="E594" s="22" t="s">
        <v>1164</v>
      </c>
      <c r="F594" s="23" t="s">
        <v>1165</v>
      </c>
      <c r="H594" s="2">
        <v>1</v>
      </c>
      <c r="K594" s="24"/>
    </row>
    <row r="595" spans="1:11" x14ac:dyDescent="0.15">
      <c r="A595" s="20">
        <v>9</v>
      </c>
      <c r="B595" s="21" t="str">
        <f>VLOOKUP(A595,[1]テーブル!$A$2:$B$12,2)</f>
        <v>学校</v>
      </c>
      <c r="C595" s="21">
        <v>2</v>
      </c>
      <c r="D595" s="22" t="str">
        <f>VLOOKUP(C595,[1]テーブル!$D$2:$E$13,2)</f>
        <v xml:space="preserve">市町村
施設
</v>
      </c>
      <c r="E595" s="22" t="s">
        <v>1166</v>
      </c>
      <c r="F595" s="23" t="s">
        <v>1167</v>
      </c>
      <c r="H595" s="2">
        <v>1</v>
      </c>
      <c r="K595" s="24"/>
    </row>
    <row r="596" spans="1:11" x14ac:dyDescent="0.15">
      <c r="A596" s="20">
        <v>9</v>
      </c>
      <c r="B596" s="21" t="str">
        <f>VLOOKUP(A596,[1]テーブル!$A$2:$B$12,2)</f>
        <v>学校</v>
      </c>
      <c r="C596" s="21">
        <v>2</v>
      </c>
      <c r="D596" s="22" t="str">
        <f>VLOOKUP(C596,[1]テーブル!$D$2:$E$13,2)</f>
        <v xml:space="preserve">市町村
施設
</v>
      </c>
      <c r="E596" s="22" t="s">
        <v>1168</v>
      </c>
      <c r="F596" s="23" t="s">
        <v>1169</v>
      </c>
      <c r="H596" s="2">
        <v>1</v>
      </c>
      <c r="K596" s="24"/>
    </row>
    <row r="597" spans="1:11" x14ac:dyDescent="0.15">
      <c r="A597" s="20">
        <v>9</v>
      </c>
      <c r="B597" s="21" t="str">
        <f>VLOOKUP(A597,[1]テーブル!$A$2:$B$12,2)</f>
        <v>学校</v>
      </c>
      <c r="C597" s="21">
        <v>2</v>
      </c>
      <c r="D597" s="22" t="str">
        <f>VLOOKUP(C597,[1]テーブル!$D$2:$E$13,2)</f>
        <v xml:space="preserve">市町村
施設
</v>
      </c>
      <c r="E597" s="22" t="s">
        <v>1170</v>
      </c>
      <c r="F597" s="23" t="s">
        <v>1171</v>
      </c>
      <c r="H597" s="2">
        <v>1</v>
      </c>
      <c r="K597" s="24"/>
    </row>
    <row r="598" spans="1:11" x14ac:dyDescent="0.15">
      <c r="A598" s="20">
        <v>9</v>
      </c>
      <c r="B598" s="21" t="str">
        <f>VLOOKUP(A598,[1]テーブル!$A$2:$B$12,2)</f>
        <v>学校</v>
      </c>
      <c r="C598" s="21">
        <v>2</v>
      </c>
      <c r="D598" s="22" t="str">
        <f>VLOOKUP(C598,[1]テーブル!$D$2:$E$13,2)</f>
        <v xml:space="preserve">市町村
施設
</v>
      </c>
      <c r="E598" s="22" t="s">
        <v>1172</v>
      </c>
      <c r="F598" s="23" t="s">
        <v>1173</v>
      </c>
      <c r="H598" s="2">
        <v>1</v>
      </c>
      <c r="K598" s="24"/>
    </row>
    <row r="599" spans="1:11" x14ac:dyDescent="0.15">
      <c r="A599" s="20">
        <v>9</v>
      </c>
      <c r="B599" s="21" t="str">
        <f>VLOOKUP(A599,[1]テーブル!$A$2:$B$12,2)</f>
        <v>学校</v>
      </c>
      <c r="C599" s="21">
        <v>2</v>
      </c>
      <c r="D599" s="22" t="str">
        <f>VLOOKUP(C599,[1]テーブル!$D$2:$E$13,2)</f>
        <v xml:space="preserve">市町村
施設
</v>
      </c>
      <c r="E599" s="22" t="s">
        <v>1174</v>
      </c>
      <c r="F599" s="23" t="s">
        <v>1175</v>
      </c>
      <c r="H599" s="2">
        <v>1</v>
      </c>
      <c r="K599" s="24"/>
    </row>
    <row r="600" spans="1:11" x14ac:dyDescent="0.15">
      <c r="A600" s="20">
        <v>9</v>
      </c>
      <c r="B600" s="21" t="str">
        <f>VLOOKUP(A600,[1]テーブル!$A$2:$B$12,2)</f>
        <v>学校</v>
      </c>
      <c r="C600" s="21">
        <v>2</v>
      </c>
      <c r="D600" s="22" t="str">
        <f>VLOOKUP(C600,[1]テーブル!$D$2:$E$13,2)</f>
        <v xml:space="preserve">市町村
施設
</v>
      </c>
      <c r="E600" s="22" t="s">
        <v>1176</v>
      </c>
      <c r="F600" s="23" t="s">
        <v>1177</v>
      </c>
      <c r="H600" s="2">
        <v>1</v>
      </c>
      <c r="K600" s="24"/>
    </row>
    <row r="601" spans="1:11" x14ac:dyDescent="0.15">
      <c r="A601" s="20">
        <v>9</v>
      </c>
      <c r="B601" s="21" t="str">
        <f>VLOOKUP(A601,[1]テーブル!$A$2:$B$12,2)</f>
        <v>学校</v>
      </c>
      <c r="C601" s="21">
        <v>2</v>
      </c>
      <c r="D601" s="22" t="str">
        <f>VLOOKUP(C601,[1]テーブル!$D$2:$E$13,2)</f>
        <v xml:space="preserve">市町村
施設
</v>
      </c>
      <c r="E601" s="22" t="s">
        <v>1178</v>
      </c>
      <c r="F601" s="23" t="s">
        <v>1179</v>
      </c>
      <c r="H601" s="2">
        <v>1</v>
      </c>
      <c r="K601" s="24"/>
    </row>
    <row r="602" spans="1:11" x14ac:dyDescent="0.15">
      <c r="A602" s="20">
        <v>9</v>
      </c>
      <c r="B602" s="21" t="str">
        <f>VLOOKUP(A602,[1]テーブル!$A$2:$B$12,2)</f>
        <v>学校</v>
      </c>
      <c r="C602" s="21">
        <v>2</v>
      </c>
      <c r="D602" s="22" t="str">
        <f>VLOOKUP(C602,[1]テーブル!$D$2:$E$13,2)</f>
        <v xml:space="preserve">市町村
施設
</v>
      </c>
      <c r="E602" s="22" t="s">
        <v>1180</v>
      </c>
      <c r="F602" s="23" t="s">
        <v>1181</v>
      </c>
      <c r="H602" s="2">
        <v>1</v>
      </c>
      <c r="K602" s="24"/>
    </row>
    <row r="603" spans="1:11" x14ac:dyDescent="0.15">
      <c r="A603" s="20">
        <v>9</v>
      </c>
      <c r="B603" s="21" t="str">
        <f>VLOOKUP(A603,[1]テーブル!$A$2:$B$12,2)</f>
        <v>学校</v>
      </c>
      <c r="C603" s="21">
        <v>2</v>
      </c>
      <c r="D603" s="22" t="str">
        <f>VLOOKUP(C603,[1]テーブル!$D$2:$E$13,2)</f>
        <v xml:space="preserve">市町村
施設
</v>
      </c>
      <c r="E603" s="22" t="s">
        <v>1182</v>
      </c>
      <c r="F603" s="23" t="s">
        <v>1183</v>
      </c>
      <c r="H603" s="2">
        <v>1</v>
      </c>
      <c r="K603" s="24"/>
    </row>
    <row r="604" spans="1:11" x14ac:dyDescent="0.15">
      <c r="A604" s="20">
        <v>9</v>
      </c>
      <c r="B604" s="21" t="str">
        <f>VLOOKUP(A604,[1]テーブル!$A$2:$B$12,2)</f>
        <v>学校</v>
      </c>
      <c r="C604" s="21">
        <v>2</v>
      </c>
      <c r="D604" s="22" t="str">
        <f>VLOOKUP(C604,[1]テーブル!$D$2:$E$13,2)</f>
        <v xml:space="preserve">市町村
施設
</v>
      </c>
      <c r="E604" s="22" t="s">
        <v>1184</v>
      </c>
      <c r="F604" s="23" t="s">
        <v>1185</v>
      </c>
      <c r="H604" s="2">
        <v>1</v>
      </c>
      <c r="K604" s="24"/>
    </row>
    <row r="605" spans="1:11" x14ac:dyDescent="0.15">
      <c r="A605" s="20">
        <v>10</v>
      </c>
      <c r="B605" s="21" t="str">
        <f>VLOOKUP(A605,[1]テーブル!$A$2:$B$12,2)</f>
        <v>銀行・郵便局</v>
      </c>
      <c r="C605" s="21">
        <v>4</v>
      </c>
      <c r="D605" s="22" t="str">
        <f>VLOOKUP(C605,[1]テーブル!$D$2:$E$13,2)</f>
        <v>民間施設</v>
      </c>
      <c r="E605" s="22" t="s">
        <v>1186</v>
      </c>
      <c r="F605" s="23" t="s">
        <v>1187</v>
      </c>
      <c r="H605" s="2">
        <v>1</v>
      </c>
      <c r="K605" s="24"/>
    </row>
    <row r="606" spans="1:11" x14ac:dyDescent="0.15">
      <c r="A606" s="20">
        <v>10</v>
      </c>
      <c r="B606" s="21" t="str">
        <f>VLOOKUP(A606,[1]テーブル!$A$2:$B$12,2)</f>
        <v>銀行・郵便局</v>
      </c>
      <c r="C606" s="21">
        <v>4</v>
      </c>
      <c r="D606" s="22" t="str">
        <f>VLOOKUP(C606,[1]テーブル!$D$2:$E$13,2)</f>
        <v>民間施設</v>
      </c>
      <c r="E606" s="22" t="s">
        <v>1188</v>
      </c>
      <c r="F606" s="23" t="s">
        <v>1189</v>
      </c>
      <c r="H606" s="2">
        <v>1</v>
      </c>
      <c r="K606" s="24"/>
    </row>
    <row r="607" spans="1:11" x14ac:dyDescent="0.15">
      <c r="A607" s="20">
        <v>10</v>
      </c>
      <c r="B607" s="21" t="str">
        <f>VLOOKUP(A607,[1]テーブル!$A$2:$B$12,2)</f>
        <v>銀行・郵便局</v>
      </c>
      <c r="C607" s="21">
        <v>4</v>
      </c>
      <c r="D607" s="22" t="str">
        <f>VLOOKUP(C607,[1]テーブル!$D$2:$E$13,2)</f>
        <v>民間施設</v>
      </c>
      <c r="E607" s="22" t="s">
        <v>1190</v>
      </c>
      <c r="F607" s="23" t="s">
        <v>1191</v>
      </c>
      <c r="H607" s="2">
        <v>1</v>
      </c>
      <c r="K607" s="24"/>
    </row>
    <row r="608" spans="1:11" x14ac:dyDescent="0.15">
      <c r="A608" s="20">
        <v>10</v>
      </c>
      <c r="B608" s="21" t="str">
        <f>VLOOKUP(A608,[1]テーブル!$A$2:$B$12,2)</f>
        <v>銀行・郵便局</v>
      </c>
      <c r="C608" s="21">
        <v>4</v>
      </c>
      <c r="D608" s="22" t="str">
        <f>VLOOKUP(C608,[1]テーブル!$D$2:$E$13,2)</f>
        <v>民間施設</v>
      </c>
      <c r="E608" s="22" t="s">
        <v>1192</v>
      </c>
      <c r="F608" s="23" t="s">
        <v>1193</v>
      </c>
      <c r="H608" s="2">
        <v>1</v>
      </c>
      <c r="K608" s="24"/>
    </row>
    <row r="609" spans="1:11" x14ac:dyDescent="0.15">
      <c r="A609" s="20">
        <v>11</v>
      </c>
      <c r="B609" s="21" t="str">
        <f>VLOOKUP(A609,[1]テーブル!$A$2:$B$12,2)</f>
        <v>そのほか</v>
      </c>
      <c r="C609" s="21">
        <v>1</v>
      </c>
      <c r="D609" s="22" t="str">
        <f>VLOOKUP(C609,[1]テーブル!$D$2:$E$13,2)</f>
        <v xml:space="preserve">県有施設
</v>
      </c>
      <c r="E609" s="22" t="s">
        <v>1194</v>
      </c>
      <c r="F609" s="23" t="s">
        <v>1195</v>
      </c>
      <c r="H609" s="2">
        <v>1</v>
      </c>
      <c r="K609" s="24"/>
    </row>
    <row r="610" spans="1:11" x14ac:dyDescent="0.15">
      <c r="A610" s="20">
        <v>11</v>
      </c>
      <c r="B610" s="21" t="str">
        <f>VLOOKUP(A610,[1]テーブル!$A$2:$B$12,2)</f>
        <v>そのほか</v>
      </c>
      <c r="C610" s="21">
        <v>2</v>
      </c>
      <c r="D610" s="22" t="str">
        <f>VLOOKUP(C610,[1]テーブル!$D$2:$E$13,2)</f>
        <v xml:space="preserve">市町村
施設
</v>
      </c>
      <c r="E610" s="22" t="s">
        <v>1196</v>
      </c>
      <c r="F610" s="23" t="s">
        <v>1197</v>
      </c>
      <c r="H610" s="2">
        <v>1</v>
      </c>
      <c r="K610" s="24"/>
    </row>
    <row r="611" spans="1:11" x14ac:dyDescent="0.15">
      <c r="A611" s="20">
        <v>11</v>
      </c>
      <c r="B611" s="21" t="str">
        <f>VLOOKUP(A611,[1]テーブル!$A$2:$B$12,2)</f>
        <v>そのほか</v>
      </c>
      <c r="C611" s="21">
        <v>2</v>
      </c>
      <c r="D611" s="22" t="str">
        <f>VLOOKUP(C611,[1]テーブル!$D$2:$E$13,2)</f>
        <v xml:space="preserve">市町村
施設
</v>
      </c>
      <c r="E611" s="22" t="s">
        <v>1198</v>
      </c>
      <c r="F611" s="23" t="s">
        <v>1199</v>
      </c>
      <c r="H611" s="2">
        <v>1</v>
      </c>
      <c r="K611" s="24"/>
    </row>
    <row r="612" spans="1:11" x14ac:dyDescent="0.15">
      <c r="A612" s="20">
        <v>11</v>
      </c>
      <c r="B612" s="21" t="str">
        <f>VLOOKUP(A612,[1]テーブル!$A$2:$B$12,2)</f>
        <v>そのほか</v>
      </c>
      <c r="C612" s="21">
        <v>2</v>
      </c>
      <c r="D612" s="22" t="str">
        <f>VLOOKUP(C612,[1]テーブル!$D$2:$E$13,2)</f>
        <v xml:space="preserve">市町村
施設
</v>
      </c>
      <c r="E612" s="22" t="s">
        <v>1200</v>
      </c>
      <c r="F612" s="23" t="s">
        <v>1201</v>
      </c>
      <c r="H612" s="2">
        <v>1</v>
      </c>
      <c r="K612" s="24"/>
    </row>
    <row r="613" spans="1:11" x14ac:dyDescent="0.15">
      <c r="A613" s="20">
        <v>11</v>
      </c>
      <c r="B613" s="21" t="str">
        <f>VLOOKUP(A613,[1]テーブル!$A$2:$B$12,2)</f>
        <v>そのほか</v>
      </c>
      <c r="C613" s="21">
        <v>2</v>
      </c>
      <c r="D613" s="22" t="str">
        <f>VLOOKUP(C613,[1]テーブル!$D$2:$E$13,2)</f>
        <v xml:space="preserve">市町村
施設
</v>
      </c>
      <c r="E613" s="22" t="s">
        <v>1202</v>
      </c>
      <c r="F613" s="23" t="s">
        <v>1203</v>
      </c>
      <c r="H613" s="2">
        <v>1</v>
      </c>
      <c r="K613" s="24"/>
    </row>
    <row r="614" spans="1:11" x14ac:dyDescent="0.15">
      <c r="A614" s="20">
        <v>11</v>
      </c>
      <c r="B614" s="21" t="str">
        <f>VLOOKUP(A614,[1]テーブル!$A$2:$B$12,2)</f>
        <v>そのほか</v>
      </c>
      <c r="C614" s="21">
        <v>2</v>
      </c>
      <c r="D614" s="22" t="str">
        <f>VLOOKUP(C614,[1]テーブル!$D$2:$E$13,2)</f>
        <v xml:space="preserve">市町村
施設
</v>
      </c>
      <c r="E614" s="22" t="s">
        <v>1204</v>
      </c>
      <c r="F614" s="23" t="s">
        <v>1205</v>
      </c>
      <c r="H614" s="2">
        <v>1</v>
      </c>
      <c r="K614" s="24"/>
    </row>
    <row r="615" spans="1:11" x14ac:dyDescent="0.15">
      <c r="A615" s="20">
        <v>11</v>
      </c>
      <c r="B615" s="21" t="str">
        <f>VLOOKUP(A615,[1]テーブル!$A$2:$B$12,2)</f>
        <v>そのほか</v>
      </c>
      <c r="C615" s="21">
        <v>4</v>
      </c>
      <c r="D615" s="22" t="str">
        <f>VLOOKUP(C615,[1]テーブル!$D$2:$E$13,2)</f>
        <v>民間施設</v>
      </c>
      <c r="E615" s="22" t="s">
        <v>1206</v>
      </c>
      <c r="F615" s="23" t="s">
        <v>1207</v>
      </c>
      <c r="H615" s="2">
        <v>1</v>
      </c>
      <c r="K615" s="24"/>
    </row>
    <row r="616" spans="1:11" x14ac:dyDescent="0.15">
      <c r="A616" s="20">
        <v>11</v>
      </c>
      <c r="B616" s="21" t="str">
        <f>VLOOKUP(A616,[1]テーブル!$A$2:$B$12,2)</f>
        <v>そのほか</v>
      </c>
      <c r="C616" s="21">
        <v>4</v>
      </c>
      <c r="D616" s="22" t="str">
        <f>VLOOKUP(C616,[1]テーブル!$D$2:$E$13,2)</f>
        <v>民間施設</v>
      </c>
      <c r="E616" s="22" t="s">
        <v>1208</v>
      </c>
      <c r="F616" s="23" t="s">
        <v>1209</v>
      </c>
      <c r="H616" s="2">
        <v>1</v>
      </c>
      <c r="K616" s="24"/>
    </row>
    <row r="617" spans="1:11" x14ac:dyDescent="0.15">
      <c r="A617" s="20">
        <v>11</v>
      </c>
      <c r="B617" s="21" t="str">
        <f>VLOOKUP(A617,[1]テーブル!$A$2:$B$12,2)</f>
        <v>そのほか</v>
      </c>
      <c r="C617" s="21">
        <v>4</v>
      </c>
      <c r="D617" s="22" t="str">
        <f>VLOOKUP(C617,[1]テーブル!$D$2:$E$13,2)</f>
        <v>民間施設</v>
      </c>
      <c r="E617" s="22" t="s">
        <v>1210</v>
      </c>
      <c r="F617" s="23" t="s">
        <v>1211</v>
      </c>
      <c r="H617" s="2">
        <v>1</v>
      </c>
      <c r="K617" s="24"/>
    </row>
    <row r="618" spans="1:11" x14ac:dyDescent="0.15">
      <c r="A618" s="46">
        <v>11</v>
      </c>
      <c r="B618" s="47" t="str">
        <f>VLOOKUP(A618,[1]テーブル!$A$2:$B$12,2)</f>
        <v>そのほか</v>
      </c>
      <c r="C618" s="48">
        <v>4</v>
      </c>
      <c r="D618" s="49" t="str">
        <f>VLOOKUP(C618,[1]テーブル!$D$2:$E$13,2)</f>
        <v>民間施設</v>
      </c>
      <c r="E618" s="50" t="s">
        <v>1212</v>
      </c>
      <c r="F618" s="51" t="s">
        <v>1211</v>
      </c>
      <c r="H618" s="2">
        <v>1</v>
      </c>
      <c r="K618" s="24"/>
    </row>
    <row r="619" spans="1:11" ht="21.75" thickBot="1" x14ac:dyDescent="0.2">
      <c r="A619" s="46">
        <v>11</v>
      </c>
      <c r="B619" s="47" t="str">
        <f>VLOOKUP(A619,[1]テーブル!$A$2:$B$12,2)</f>
        <v>そのほか</v>
      </c>
      <c r="C619" s="48">
        <v>4</v>
      </c>
      <c r="D619" s="49" t="str">
        <f>VLOOKUP(C619,[1]テーブル!$D$2:$E$13,2)</f>
        <v>民間施設</v>
      </c>
      <c r="E619" s="50" t="s">
        <v>1213</v>
      </c>
      <c r="F619" s="51" t="s">
        <v>1214</v>
      </c>
      <c r="H619" s="2">
        <v>1</v>
      </c>
      <c r="K619" s="24"/>
    </row>
    <row r="620" spans="1:11" ht="22.5" customHeight="1" thickTop="1" thickBot="1" x14ac:dyDescent="0.2">
      <c r="A620" s="85" t="str">
        <f>"境港市("&amp;H620&amp;"施設)"</f>
        <v>境港市(40施設)</v>
      </c>
      <c r="B620" s="86"/>
      <c r="C620" s="86"/>
      <c r="D620" s="86"/>
      <c r="E620" s="86"/>
      <c r="F620" s="87"/>
      <c r="H620" s="2">
        <f>SUM(H621:H660)</f>
        <v>40</v>
      </c>
      <c r="K620" s="24"/>
    </row>
    <row r="621" spans="1:11" s="24" customFormat="1" ht="21.75" thickTop="1" x14ac:dyDescent="0.15">
      <c r="A621" s="57">
        <v>1</v>
      </c>
      <c r="B621" s="17" t="str">
        <f>VLOOKUP(A621,[1]テーブル!$A$2:$B$12,2)</f>
        <v>医療機関</v>
      </c>
      <c r="C621" s="58">
        <v>4</v>
      </c>
      <c r="D621" s="18" t="str">
        <f>VLOOKUP(C621,[1]テーブル!$D$2:$E$13,2)</f>
        <v>民間施設</v>
      </c>
      <c r="E621" s="52" t="s">
        <v>1215</v>
      </c>
      <c r="F621" s="53" t="s">
        <v>1216</v>
      </c>
      <c r="H621" s="24">
        <v>1</v>
      </c>
    </row>
    <row r="622" spans="1:11" s="24" customFormat="1" x14ac:dyDescent="0.15">
      <c r="A622" s="20">
        <v>1</v>
      </c>
      <c r="B622" s="27" t="str">
        <f>VLOOKUP(A622,[1]テーブル!$A$2:$B$12,2)</f>
        <v>医療機関</v>
      </c>
      <c r="C622" s="21">
        <v>4</v>
      </c>
      <c r="D622" s="28" t="str">
        <f>VLOOKUP(C622,[1]テーブル!$D$2:$E$13,2)</f>
        <v>民間施設</v>
      </c>
      <c r="E622" s="22" t="s">
        <v>1217</v>
      </c>
      <c r="F622" s="23" t="s">
        <v>1218</v>
      </c>
      <c r="H622" s="24">
        <v>1</v>
      </c>
    </row>
    <row r="623" spans="1:11" s="24" customFormat="1" x14ac:dyDescent="0.15">
      <c r="A623" s="20">
        <v>1</v>
      </c>
      <c r="B623" s="27" t="str">
        <f>VLOOKUP(A623,[1]テーブル!$A$2:$B$12,2)</f>
        <v>医療機関</v>
      </c>
      <c r="C623" s="21">
        <v>4</v>
      </c>
      <c r="D623" s="28" t="str">
        <f>VLOOKUP(C623,[1]テーブル!$D$2:$E$13,2)</f>
        <v>民間施設</v>
      </c>
      <c r="E623" s="22" t="s">
        <v>1219</v>
      </c>
      <c r="F623" s="23" t="s">
        <v>1220</v>
      </c>
      <c r="H623" s="24">
        <v>1</v>
      </c>
    </row>
    <row r="624" spans="1:11" s="24" customFormat="1" x14ac:dyDescent="0.15">
      <c r="A624" s="20">
        <v>1</v>
      </c>
      <c r="B624" s="27" t="str">
        <f>VLOOKUP(A624,[1]テーブル!$A$2:$B$12,2)</f>
        <v>医療機関</v>
      </c>
      <c r="C624" s="21">
        <v>4</v>
      </c>
      <c r="D624" s="28" t="str">
        <f>VLOOKUP(C624,[1]テーブル!$D$2:$E$13,2)</f>
        <v>民間施設</v>
      </c>
      <c r="E624" s="22" t="s">
        <v>1221</v>
      </c>
      <c r="F624" s="23" t="s">
        <v>1222</v>
      </c>
      <c r="H624" s="24">
        <v>1</v>
      </c>
    </row>
    <row r="625" spans="1:11" s="24" customFormat="1" x14ac:dyDescent="0.15">
      <c r="A625" s="20">
        <v>1</v>
      </c>
      <c r="B625" s="27" t="str">
        <f>VLOOKUP(A625,[1]テーブル!$A$2:$B$12,2)</f>
        <v>医療機関</v>
      </c>
      <c r="C625" s="21">
        <v>4</v>
      </c>
      <c r="D625" s="28" t="str">
        <f>VLOOKUP(C625,[1]テーブル!$D$2:$E$13,2)</f>
        <v>民間施設</v>
      </c>
      <c r="E625" s="22" t="s">
        <v>1223</v>
      </c>
      <c r="F625" s="23" t="s">
        <v>1224</v>
      </c>
      <c r="H625" s="24">
        <v>1</v>
      </c>
    </row>
    <row r="626" spans="1:11" x14ac:dyDescent="0.15">
      <c r="A626" s="20">
        <v>2</v>
      </c>
      <c r="B626" s="27" t="str">
        <f>VLOOKUP(A626,[1]テーブル!$A$2:$B$12,2)</f>
        <v>福祉施設</v>
      </c>
      <c r="C626" s="21">
        <v>4</v>
      </c>
      <c r="D626" s="28" t="str">
        <f>VLOOKUP(C626,[1]テーブル!$D$2:$E$13,2)</f>
        <v>民間施設</v>
      </c>
      <c r="E626" s="22" t="s">
        <v>1225</v>
      </c>
      <c r="F626" s="23" t="s">
        <v>1226</v>
      </c>
      <c r="H626" s="24">
        <v>1</v>
      </c>
      <c r="K626" s="24"/>
    </row>
    <row r="627" spans="1:11" x14ac:dyDescent="0.15">
      <c r="A627" s="20">
        <v>2</v>
      </c>
      <c r="B627" s="27" t="str">
        <f>VLOOKUP(A627,[1]テーブル!$A$2:$B$12,2)</f>
        <v>福祉施設</v>
      </c>
      <c r="C627" s="21">
        <v>4</v>
      </c>
      <c r="D627" s="28" t="str">
        <f>VLOOKUP(C627,[1]テーブル!$D$2:$E$13,2)</f>
        <v>民間施設</v>
      </c>
      <c r="E627" s="22" t="s">
        <v>1227</v>
      </c>
      <c r="F627" s="23" t="s">
        <v>1228</v>
      </c>
      <c r="H627" s="24">
        <v>1</v>
      </c>
      <c r="K627" s="24"/>
    </row>
    <row r="628" spans="1:11" x14ac:dyDescent="0.15">
      <c r="A628" s="20">
        <v>2</v>
      </c>
      <c r="B628" s="27" t="str">
        <f>VLOOKUP(A628,[1]テーブル!$A$2:$B$12,2)</f>
        <v>福祉施設</v>
      </c>
      <c r="C628" s="21">
        <v>4</v>
      </c>
      <c r="D628" s="28" t="str">
        <f>VLOOKUP(C628,[1]テーブル!$D$2:$E$13,2)</f>
        <v>民間施設</v>
      </c>
      <c r="E628" s="22" t="s">
        <v>1229</v>
      </c>
      <c r="F628" s="23" t="s">
        <v>1230</v>
      </c>
      <c r="H628" s="24">
        <v>1</v>
      </c>
      <c r="K628" s="24"/>
    </row>
    <row r="629" spans="1:11" x14ac:dyDescent="0.15">
      <c r="A629" s="20">
        <v>2</v>
      </c>
      <c r="B629" s="27" t="str">
        <f>VLOOKUP(A629,[1]テーブル!$A$2:$B$12,2)</f>
        <v>福祉施設</v>
      </c>
      <c r="C629" s="21">
        <v>4</v>
      </c>
      <c r="D629" s="28" t="str">
        <f>VLOOKUP(C629,[1]テーブル!$D$2:$E$13,2)</f>
        <v>民間施設</v>
      </c>
      <c r="E629" s="22" t="s">
        <v>1231</v>
      </c>
      <c r="F629" s="23" t="s">
        <v>1232</v>
      </c>
      <c r="H629" s="24">
        <v>1</v>
      </c>
      <c r="K629" s="24"/>
    </row>
    <row r="630" spans="1:11" x14ac:dyDescent="0.15">
      <c r="A630" s="20">
        <v>2</v>
      </c>
      <c r="B630" s="27" t="str">
        <f>VLOOKUP(A630,[1]テーブル!$A$2:$B$12,2)</f>
        <v>福祉施設</v>
      </c>
      <c r="C630" s="21">
        <v>4</v>
      </c>
      <c r="D630" s="28" t="str">
        <f>VLOOKUP(C630,[1]テーブル!$D$2:$E$13,2)</f>
        <v>民間施設</v>
      </c>
      <c r="E630" s="22" t="s">
        <v>1233</v>
      </c>
      <c r="F630" s="23" t="s">
        <v>1234</v>
      </c>
      <c r="H630" s="24">
        <v>1</v>
      </c>
      <c r="K630" s="24"/>
    </row>
    <row r="631" spans="1:11" x14ac:dyDescent="0.15">
      <c r="A631" s="20">
        <v>2</v>
      </c>
      <c r="B631" s="27" t="str">
        <f>VLOOKUP(A631,[1]テーブル!$A$2:$B$12,2)</f>
        <v>福祉施設</v>
      </c>
      <c r="C631" s="21">
        <v>4</v>
      </c>
      <c r="D631" s="28" t="str">
        <f>VLOOKUP(C631,[1]テーブル!$D$2:$E$13,2)</f>
        <v>民間施設</v>
      </c>
      <c r="E631" s="22" t="s">
        <v>1235</v>
      </c>
      <c r="F631" s="23" t="s">
        <v>1236</v>
      </c>
      <c r="H631" s="24">
        <v>1</v>
      </c>
      <c r="K631" s="24"/>
    </row>
    <row r="632" spans="1:11" x14ac:dyDescent="0.15">
      <c r="A632" s="20">
        <v>2</v>
      </c>
      <c r="B632" s="27" t="str">
        <f>VLOOKUP(A632,[1]テーブル!$A$2:$B$12,2)</f>
        <v>福祉施設</v>
      </c>
      <c r="C632" s="21">
        <v>4</v>
      </c>
      <c r="D632" s="28" t="str">
        <f>VLOOKUP(C632,[1]テーブル!$D$2:$E$13,2)</f>
        <v>民間施設</v>
      </c>
      <c r="E632" s="22" t="s">
        <v>1237</v>
      </c>
      <c r="F632" s="23" t="s">
        <v>1238</v>
      </c>
      <c r="H632" s="24">
        <v>1</v>
      </c>
      <c r="K632" s="24"/>
    </row>
    <row r="633" spans="1:11" x14ac:dyDescent="0.15">
      <c r="A633" s="20">
        <v>2</v>
      </c>
      <c r="B633" s="27" t="str">
        <f>VLOOKUP(A633,[1]テーブル!$A$2:$B$12,2)</f>
        <v>福祉施設</v>
      </c>
      <c r="C633" s="21">
        <v>4</v>
      </c>
      <c r="D633" s="28" t="str">
        <f>VLOOKUP(C633,[1]テーブル!$D$2:$E$13,2)</f>
        <v>民間施設</v>
      </c>
      <c r="E633" s="22" t="s">
        <v>1239</v>
      </c>
      <c r="F633" s="23" t="s">
        <v>1240</v>
      </c>
      <c r="H633" s="24">
        <v>1</v>
      </c>
      <c r="K633" s="24"/>
    </row>
    <row r="634" spans="1:11" x14ac:dyDescent="0.15">
      <c r="A634" s="20">
        <v>3</v>
      </c>
      <c r="B634" s="27" t="str">
        <f>VLOOKUP(A634,[1]テーブル!$A$2:$B$12,2)</f>
        <v>文化施設</v>
      </c>
      <c r="C634" s="27">
        <v>2</v>
      </c>
      <c r="D634" s="28" t="str">
        <f>VLOOKUP(C634,[1]テーブル!$D$2:$E$13,2)</f>
        <v xml:space="preserve">市町村
施設
</v>
      </c>
      <c r="E634" s="22" t="s">
        <v>1241</v>
      </c>
      <c r="F634" s="23" t="s">
        <v>1242</v>
      </c>
      <c r="H634" s="24">
        <v>1</v>
      </c>
      <c r="K634" s="24"/>
    </row>
    <row r="635" spans="1:11" x14ac:dyDescent="0.15">
      <c r="A635" s="20">
        <v>3</v>
      </c>
      <c r="B635" s="27" t="str">
        <f>VLOOKUP(A635,[1]テーブル!$A$2:$B$12,2)</f>
        <v>文化施設</v>
      </c>
      <c r="C635" s="27">
        <v>2</v>
      </c>
      <c r="D635" s="28" t="str">
        <f>VLOOKUP(C635,[1]テーブル!$D$2:$E$13,2)</f>
        <v xml:space="preserve">市町村
施設
</v>
      </c>
      <c r="E635" s="22" t="s">
        <v>1243</v>
      </c>
      <c r="F635" s="23" t="s">
        <v>1244</v>
      </c>
      <c r="H635" s="24">
        <v>1</v>
      </c>
      <c r="K635" s="24"/>
    </row>
    <row r="636" spans="1:11" x14ac:dyDescent="0.15">
      <c r="A636" s="20">
        <v>4</v>
      </c>
      <c r="B636" s="27" t="str">
        <f>VLOOKUP(A636,[1]テーブル!$A$2:$B$12,2)</f>
        <v>官公庁</v>
      </c>
      <c r="C636" s="21">
        <v>2</v>
      </c>
      <c r="D636" s="28" t="str">
        <f>VLOOKUP(C636,[1]テーブル!$D$2:$E$13,2)</f>
        <v xml:space="preserve">市町村
施設
</v>
      </c>
      <c r="E636" s="22" t="s">
        <v>1245</v>
      </c>
      <c r="F636" s="23" t="s">
        <v>1242</v>
      </c>
      <c r="H636" s="24">
        <v>1</v>
      </c>
      <c r="K636" s="24"/>
    </row>
    <row r="637" spans="1:11" x14ac:dyDescent="0.15">
      <c r="A637" s="20">
        <v>4</v>
      </c>
      <c r="B637" s="27" t="str">
        <f>VLOOKUP(A637,[1]テーブル!$A$2:$B$12,2)</f>
        <v>官公庁</v>
      </c>
      <c r="C637" s="21">
        <v>2</v>
      </c>
      <c r="D637" s="28" t="str">
        <f>VLOOKUP(C637,[1]テーブル!$D$2:$E$13,2)</f>
        <v xml:space="preserve">市町村
施設
</v>
      </c>
      <c r="E637" s="22" t="s">
        <v>1246</v>
      </c>
      <c r="F637" s="23" t="s">
        <v>1242</v>
      </c>
      <c r="H637" s="24">
        <v>1</v>
      </c>
      <c r="K637" s="24"/>
    </row>
    <row r="638" spans="1:11" x14ac:dyDescent="0.15">
      <c r="A638" s="20">
        <v>5</v>
      </c>
      <c r="B638" s="27" t="str">
        <f>VLOOKUP(A638,[1]テーブル!$A$2:$B$12,2)</f>
        <v>物品販売・飲食店</v>
      </c>
      <c r="C638" s="21">
        <v>4</v>
      </c>
      <c r="D638" s="28" t="str">
        <f>VLOOKUP(C638,[1]テーブル!$D$2:$E$13,2)</f>
        <v>民間施設</v>
      </c>
      <c r="E638" s="22" t="s">
        <v>1247</v>
      </c>
      <c r="F638" s="23" t="s">
        <v>1248</v>
      </c>
      <c r="H638" s="24">
        <v>1</v>
      </c>
      <c r="K638" s="24"/>
    </row>
    <row r="639" spans="1:11" x14ac:dyDescent="0.15">
      <c r="A639" s="20">
        <v>5</v>
      </c>
      <c r="B639" s="27" t="str">
        <f>VLOOKUP(A639,[1]テーブル!$A$2:$B$12,2)</f>
        <v>物品販売・飲食店</v>
      </c>
      <c r="C639" s="21">
        <v>4</v>
      </c>
      <c r="D639" s="28" t="str">
        <f>VLOOKUP(C639,[1]テーブル!$D$2:$E$13,2)</f>
        <v>民間施設</v>
      </c>
      <c r="E639" s="22" t="s">
        <v>1249</v>
      </c>
      <c r="F639" s="23" t="s">
        <v>1250</v>
      </c>
      <c r="H639" s="24">
        <v>1</v>
      </c>
      <c r="K639" s="24"/>
    </row>
    <row r="640" spans="1:11" x14ac:dyDescent="0.15">
      <c r="A640" s="20">
        <v>5</v>
      </c>
      <c r="B640" s="27" t="str">
        <f>VLOOKUP(A640,[1]テーブル!$A$2:$B$12,2)</f>
        <v>物品販売・飲食店</v>
      </c>
      <c r="C640" s="21">
        <v>4</v>
      </c>
      <c r="D640" s="28" t="str">
        <f>VLOOKUP(C640,[1]テーブル!$D$2:$E$13,2)</f>
        <v>民間施設</v>
      </c>
      <c r="E640" s="22" t="s">
        <v>1251</v>
      </c>
      <c r="F640" s="23" t="s">
        <v>1252</v>
      </c>
      <c r="H640" s="24">
        <v>1</v>
      </c>
      <c r="K640" s="24"/>
    </row>
    <row r="641" spans="1:11" x14ac:dyDescent="0.15">
      <c r="A641" s="20">
        <v>5</v>
      </c>
      <c r="B641" s="21" t="str">
        <f>VLOOKUP(A641,[1]テーブル!$A$2:$B$12,2)</f>
        <v>物品販売・飲食店</v>
      </c>
      <c r="C641" s="21">
        <v>4</v>
      </c>
      <c r="D641" s="22" t="str">
        <f>VLOOKUP(C641,[1]テーブル!$D$2:$E$13,2)</f>
        <v>民間施設</v>
      </c>
      <c r="E641" s="22" t="s">
        <v>1253</v>
      </c>
      <c r="F641" s="23" t="s">
        <v>1254</v>
      </c>
      <c r="H641" s="24">
        <v>1</v>
      </c>
      <c r="K641" s="24"/>
    </row>
    <row r="642" spans="1:11" x14ac:dyDescent="0.15">
      <c r="A642" s="20">
        <v>5</v>
      </c>
      <c r="B642" s="21" t="str">
        <f>VLOOKUP(A642,[1]テーブル!$A$2:$B$12,2)</f>
        <v>物品販売・飲食店</v>
      </c>
      <c r="C642" s="21">
        <v>4</v>
      </c>
      <c r="D642" s="22" t="str">
        <f>VLOOKUP(C642,[1]テーブル!$D$2:$E$13,2)</f>
        <v>民間施設</v>
      </c>
      <c r="E642" s="22" t="s">
        <v>1255</v>
      </c>
      <c r="F642" s="23" t="s">
        <v>1256</v>
      </c>
      <c r="H642" s="2">
        <v>1</v>
      </c>
      <c r="K642" s="24"/>
    </row>
    <row r="643" spans="1:11" x14ac:dyDescent="0.15">
      <c r="A643" s="20">
        <v>5</v>
      </c>
      <c r="B643" s="21" t="str">
        <f>VLOOKUP(A643,[1]テーブル!$A$2:$B$12,2)</f>
        <v>物品販売・飲食店</v>
      </c>
      <c r="C643" s="21">
        <v>4</v>
      </c>
      <c r="D643" s="22" t="str">
        <f>VLOOKUP(C643,[1]テーブル!$D$2:$E$13,2)</f>
        <v>民間施設</v>
      </c>
      <c r="E643" s="22" t="s">
        <v>1257</v>
      </c>
      <c r="F643" s="23" t="s">
        <v>1258</v>
      </c>
      <c r="H643" s="2">
        <v>1</v>
      </c>
      <c r="K643" s="24"/>
    </row>
    <row r="644" spans="1:11" x14ac:dyDescent="0.15">
      <c r="A644" s="20">
        <v>5</v>
      </c>
      <c r="B644" s="21" t="str">
        <f>VLOOKUP(A644,[1]テーブル!$A$2:$B$12,2)</f>
        <v>物品販売・飲食店</v>
      </c>
      <c r="C644" s="21">
        <v>4</v>
      </c>
      <c r="D644" s="22" t="str">
        <f>VLOOKUP(C644,[1]テーブル!$D$2:$E$13,2)</f>
        <v>民間施設</v>
      </c>
      <c r="E644" s="22" t="s">
        <v>1259</v>
      </c>
      <c r="F644" s="23" t="s">
        <v>1260</v>
      </c>
      <c r="H644" s="2">
        <v>1</v>
      </c>
      <c r="K644" s="24"/>
    </row>
    <row r="645" spans="1:11" x14ac:dyDescent="0.15">
      <c r="A645" s="20">
        <v>5</v>
      </c>
      <c r="B645" s="21" t="str">
        <f>VLOOKUP(A645,[1]テーブル!$A$2:$B$12,2)</f>
        <v>物品販売・飲食店</v>
      </c>
      <c r="C645" s="21">
        <v>4</v>
      </c>
      <c r="D645" s="22" t="str">
        <f>VLOOKUP(C645,[1]テーブル!$D$2:$E$13,2)</f>
        <v>民間施設</v>
      </c>
      <c r="E645" s="22" t="s">
        <v>1261</v>
      </c>
      <c r="F645" s="23" t="s">
        <v>1262</v>
      </c>
      <c r="H645" s="2">
        <v>1</v>
      </c>
      <c r="K645" s="24"/>
    </row>
    <row r="646" spans="1:11" x14ac:dyDescent="0.2">
      <c r="A646" s="20">
        <v>5</v>
      </c>
      <c r="B646" s="21" t="str">
        <f>VLOOKUP(A646,[1]テーブル!$A$2:$B$12,2)</f>
        <v>物品販売・飲食店</v>
      </c>
      <c r="C646" s="21">
        <v>4</v>
      </c>
      <c r="D646" s="22" t="str">
        <f>VLOOKUP(C646,[1]テーブル!$D$2:$E$13,2)</f>
        <v>民間施設</v>
      </c>
      <c r="E646" s="39" t="s">
        <v>1263</v>
      </c>
      <c r="F646" s="40" t="s">
        <v>1264</v>
      </c>
      <c r="H646" s="24">
        <v>1</v>
      </c>
      <c r="K646" s="24"/>
    </row>
    <row r="647" spans="1:11" x14ac:dyDescent="0.2">
      <c r="A647" s="20">
        <v>5</v>
      </c>
      <c r="B647" s="21" t="str">
        <f>VLOOKUP(A647,[1]テーブル!$A$2:$B$12,2)</f>
        <v>物品販売・飲食店</v>
      </c>
      <c r="C647" s="21">
        <v>4</v>
      </c>
      <c r="D647" s="22" t="str">
        <f>VLOOKUP(C647,[1]テーブル!$D$2:$E$13,2)</f>
        <v>民間施設</v>
      </c>
      <c r="E647" s="39" t="s">
        <v>1265</v>
      </c>
      <c r="F647" s="40" t="s">
        <v>1266</v>
      </c>
      <c r="H647" s="24">
        <v>1</v>
      </c>
      <c r="K647" s="24"/>
    </row>
    <row r="648" spans="1:11" x14ac:dyDescent="0.2">
      <c r="A648" s="20">
        <v>5</v>
      </c>
      <c r="B648" s="21" t="str">
        <f>VLOOKUP(A648,[1]テーブル!$A$2:$B$12,2)</f>
        <v>物品販売・飲食店</v>
      </c>
      <c r="C648" s="21">
        <v>4</v>
      </c>
      <c r="D648" s="22" t="str">
        <f>VLOOKUP(C648,[1]テーブル!$D$2:$E$13,2)</f>
        <v>民間施設</v>
      </c>
      <c r="E648" s="39" t="s">
        <v>1267</v>
      </c>
      <c r="F648" s="40" t="s">
        <v>1268</v>
      </c>
      <c r="H648" s="24">
        <v>1</v>
      </c>
      <c r="K648" s="24"/>
    </row>
    <row r="649" spans="1:11" x14ac:dyDescent="0.2">
      <c r="A649" s="20">
        <v>5</v>
      </c>
      <c r="B649" s="21" t="str">
        <f>VLOOKUP(A649,[1]テーブル!$A$2:$B$12,2)</f>
        <v>物品販売・飲食店</v>
      </c>
      <c r="C649" s="21">
        <v>4</v>
      </c>
      <c r="D649" s="22" t="str">
        <f>VLOOKUP(C649,[1]テーブル!$D$2:$E$13,2)</f>
        <v>民間施設</v>
      </c>
      <c r="E649" s="39" t="s">
        <v>1269</v>
      </c>
      <c r="F649" s="40" t="s">
        <v>1270</v>
      </c>
      <c r="H649" s="24">
        <v>1</v>
      </c>
      <c r="K649" s="24"/>
    </row>
    <row r="650" spans="1:11" x14ac:dyDescent="0.2">
      <c r="A650" s="20">
        <v>5</v>
      </c>
      <c r="B650" s="21" t="str">
        <f>VLOOKUP(A650,[1]テーブル!$A$2:$B$12,2)</f>
        <v>物品販売・飲食店</v>
      </c>
      <c r="C650" s="21">
        <v>4</v>
      </c>
      <c r="D650" s="22" t="str">
        <f>VLOOKUP(C650,[1]テーブル!$D$2:$E$13,2)</f>
        <v>民間施設</v>
      </c>
      <c r="E650" s="39" t="s">
        <v>1271</v>
      </c>
      <c r="F650" s="40" t="s">
        <v>1272</v>
      </c>
      <c r="H650" s="24">
        <v>1</v>
      </c>
      <c r="K650" s="24"/>
    </row>
    <row r="651" spans="1:11" x14ac:dyDescent="0.2">
      <c r="A651" s="20">
        <v>5</v>
      </c>
      <c r="B651" s="21" t="str">
        <f>VLOOKUP(A651,[1]テーブル!$A$2:$B$12,2)</f>
        <v>物品販売・飲食店</v>
      </c>
      <c r="C651" s="21">
        <v>4</v>
      </c>
      <c r="D651" s="22" t="str">
        <f>VLOOKUP(C651,[1]テーブル!$D$2:$E$13,2)</f>
        <v>民間施設</v>
      </c>
      <c r="E651" s="39" t="s">
        <v>1273</v>
      </c>
      <c r="F651" s="40" t="s">
        <v>1274</v>
      </c>
      <c r="H651" s="24">
        <v>1</v>
      </c>
      <c r="K651" s="24"/>
    </row>
    <row r="652" spans="1:11" x14ac:dyDescent="0.2">
      <c r="A652" s="20">
        <v>5</v>
      </c>
      <c r="B652" s="21" t="str">
        <f>VLOOKUP(A652,[1]テーブル!$A$2:$B$12,2)</f>
        <v>物品販売・飲食店</v>
      </c>
      <c r="C652" s="21">
        <v>4</v>
      </c>
      <c r="D652" s="22" t="str">
        <f>VLOOKUP(C652,[1]テーブル!$D$2:$E$13,2)</f>
        <v>民間施設</v>
      </c>
      <c r="E652" s="39" t="s">
        <v>1275</v>
      </c>
      <c r="F652" s="40" t="s">
        <v>1276</v>
      </c>
      <c r="H652" s="24">
        <v>1</v>
      </c>
      <c r="K652" s="24"/>
    </row>
    <row r="653" spans="1:11" s="24" customFormat="1" x14ac:dyDescent="0.15">
      <c r="A653" s="20">
        <v>5</v>
      </c>
      <c r="B653" s="21" t="str">
        <f>VLOOKUP(A653,[1]テーブル!$A$2:$B$12,2)</f>
        <v>物品販売・飲食店</v>
      </c>
      <c r="C653" s="21">
        <v>4</v>
      </c>
      <c r="D653" s="22" t="str">
        <f>VLOOKUP(C653,[1]テーブル!$D$2:$E$13,2)</f>
        <v>民間施設</v>
      </c>
      <c r="E653" s="22" t="s">
        <v>1277</v>
      </c>
      <c r="F653" s="23" t="s">
        <v>1278</v>
      </c>
      <c r="H653" s="24">
        <v>1</v>
      </c>
    </row>
    <row r="654" spans="1:11" s="24" customFormat="1" x14ac:dyDescent="0.15">
      <c r="A654" s="20">
        <v>6</v>
      </c>
      <c r="B654" s="21" t="str">
        <f>VLOOKUP(A654,[1]テーブル!$A$2:$B$12,2)</f>
        <v>観光施設・宿泊施設</v>
      </c>
      <c r="C654" s="21">
        <v>1</v>
      </c>
      <c r="D654" s="22" t="str">
        <f>VLOOKUP(C654,[1]テーブル!$D$2:$E$13,2)</f>
        <v xml:space="preserve">県有施設
</v>
      </c>
      <c r="E654" s="22" t="s">
        <v>1279</v>
      </c>
      <c r="F654" s="23" t="s">
        <v>1280</v>
      </c>
      <c r="H654" s="24">
        <v>1</v>
      </c>
    </row>
    <row r="655" spans="1:11" s="24" customFormat="1" x14ac:dyDescent="0.15">
      <c r="A655" s="20">
        <v>6</v>
      </c>
      <c r="B655" s="21" t="str">
        <f>VLOOKUP(A655,[1]テーブル!$A$2:$B$12,2)</f>
        <v>観光施設・宿泊施設</v>
      </c>
      <c r="C655" s="21">
        <v>4</v>
      </c>
      <c r="D655" s="22" t="str">
        <f>VLOOKUP(C655,[1]テーブル!$D$2:$E$13,2)</f>
        <v>民間施設</v>
      </c>
      <c r="E655" s="22" t="s">
        <v>1281</v>
      </c>
      <c r="F655" s="23" t="s">
        <v>1282</v>
      </c>
      <c r="H655" s="24">
        <v>1</v>
      </c>
    </row>
    <row r="656" spans="1:11" x14ac:dyDescent="0.15">
      <c r="A656" s="20">
        <v>8</v>
      </c>
      <c r="B656" s="21" t="str">
        <f>VLOOKUP(A656,[1]テーブル!$A$2:$B$12,2)</f>
        <v>警察</v>
      </c>
      <c r="C656" s="21">
        <v>1</v>
      </c>
      <c r="D656" s="22" t="str">
        <f>VLOOKUP(C656,[1]テーブル!$D$2:$E$13,2)</f>
        <v xml:space="preserve">県有施設
</v>
      </c>
      <c r="E656" s="22" t="s">
        <v>1283</v>
      </c>
      <c r="F656" s="23" t="s">
        <v>1284</v>
      </c>
      <c r="H656" s="24">
        <v>1</v>
      </c>
      <c r="K656" s="24"/>
    </row>
    <row r="657" spans="1:11" x14ac:dyDescent="0.15">
      <c r="A657" s="20">
        <v>9</v>
      </c>
      <c r="B657" s="21" t="str">
        <f>VLOOKUP(A657,[1]テーブル!$A$2:$B$12,2)</f>
        <v>学校</v>
      </c>
      <c r="C657" s="21">
        <v>1</v>
      </c>
      <c r="D657" s="22" t="str">
        <f>VLOOKUP(C657,[1]テーブル!$D$2:$E$13,2)</f>
        <v xml:space="preserve">県有施設
</v>
      </c>
      <c r="E657" s="22" t="s">
        <v>1285</v>
      </c>
      <c r="F657" s="23" t="s">
        <v>1286</v>
      </c>
      <c r="H657" s="24">
        <v>1</v>
      </c>
      <c r="K657" s="24"/>
    </row>
    <row r="658" spans="1:11" x14ac:dyDescent="0.15">
      <c r="A658" s="20">
        <v>10</v>
      </c>
      <c r="B658" s="21" t="str">
        <f>VLOOKUP(A658,[1]テーブル!$A$2:$B$12,2)</f>
        <v>銀行・郵便局</v>
      </c>
      <c r="C658" s="21">
        <v>4</v>
      </c>
      <c r="D658" s="22" t="str">
        <f>VLOOKUP(C658,[1]テーブル!$D$2:$E$13,2)</f>
        <v>民間施設</v>
      </c>
      <c r="E658" s="22" t="s">
        <v>1287</v>
      </c>
      <c r="F658" s="23" t="s">
        <v>1288</v>
      </c>
      <c r="H658" s="24">
        <v>1</v>
      </c>
      <c r="K658" s="24"/>
    </row>
    <row r="659" spans="1:11" x14ac:dyDescent="0.15">
      <c r="A659" s="20">
        <v>11</v>
      </c>
      <c r="B659" s="21" t="str">
        <f>VLOOKUP(A659,[1]テーブル!$A$2:$B$12,2)</f>
        <v>そのほか</v>
      </c>
      <c r="C659" s="21">
        <v>1</v>
      </c>
      <c r="D659" s="22" t="str">
        <f>VLOOKUP(C659,[1]テーブル!$D$2:$E$13,2)</f>
        <v xml:space="preserve">県有施設
</v>
      </c>
      <c r="E659" s="22" t="s">
        <v>1289</v>
      </c>
      <c r="F659" s="23" t="s">
        <v>1290</v>
      </c>
      <c r="H659" s="24">
        <v>1</v>
      </c>
      <c r="K659" s="24"/>
    </row>
    <row r="660" spans="1:11" ht="21.75" thickBot="1" x14ac:dyDescent="0.2">
      <c r="A660" s="81">
        <v>11</v>
      </c>
      <c r="B660" s="82" t="str">
        <f>VLOOKUP(A660,[1]テーブル!$A$2:$B$12,2)</f>
        <v>そのほか</v>
      </c>
      <c r="C660" s="82">
        <v>1</v>
      </c>
      <c r="D660" s="83" t="str">
        <f>VLOOKUP(C660,[1]テーブル!$D$2:$E$13,2)</f>
        <v xml:space="preserve">県有施設
</v>
      </c>
      <c r="E660" s="83" t="s">
        <v>1291</v>
      </c>
      <c r="F660" s="84" t="s">
        <v>1292</v>
      </c>
      <c r="H660" s="24">
        <v>1</v>
      </c>
      <c r="K660" s="24"/>
    </row>
    <row r="661" spans="1:11" ht="22.5" customHeight="1" thickTop="1" thickBot="1" x14ac:dyDescent="0.2">
      <c r="A661" s="85" t="str">
        <f>"西伯郡("&amp;H661&amp;"施設)"</f>
        <v>西伯郡(49施設)</v>
      </c>
      <c r="B661" s="86"/>
      <c r="C661" s="86"/>
      <c r="D661" s="86"/>
      <c r="E661" s="86"/>
      <c r="F661" s="87"/>
      <c r="H661" s="2">
        <f>SUM(H662:H710)</f>
        <v>49</v>
      </c>
      <c r="K661" s="24"/>
    </row>
    <row r="662" spans="1:11" s="24" customFormat="1" ht="21.75" thickTop="1" x14ac:dyDescent="0.15">
      <c r="A662" s="57">
        <v>1</v>
      </c>
      <c r="B662" s="17" t="str">
        <f>VLOOKUP(A662,[1]テーブル!$A$2:$B$12,2)</f>
        <v>医療機関</v>
      </c>
      <c r="C662" s="58">
        <v>2</v>
      </c>
      <c r="D662" s="18" t="str">
        <f>VLOOKUP(C662,[1]テーブル!$D$2:$E$13,2)</f>
        <v xml:space="preserve">市町村
施設
</v>
      </c>
      <c r="E662" s="52" t="s">
        <v>1293</v>
      </c>
      <c r="F662" s="53" t="s">
        <v>1294</v>
      </c>
      <c r="H662" s="24">
        <v>1</v>
      </c>
    </row>
    <row r="663" spans="1:11" s="24" customFormat="1" x14ac:dyDescent="0.15">
      <c r="A663" s="20">
        <v>1</v>
      </c>
      <c r="B663" s="27" t="str">
        <f>VLOOKUP(A663,[1]テーブル!$A$2:$B$12,2)</f>
        <v>医療機関</v>
      </c>
      <c r="C663" s="21">
        <v>2</v>
      </c>
      <c r="D663" s="28" t="str">
        <f>VLOOKUP(C663,[1]テーブル!$D$2:$E$13,2)</f>
        <v xml:space="preserve">市町村
施設
</v>
      </c>
      <c r="E663" s="65" t="s">
        <v>1295</v>
      </c>
      <c r="F663" s="23" t="s">
        <v>1296</v>
      </c>
      <c r="H663" s="24">
        <v>1</v>
      </c>
    </row>
    <row r="664" spans="1:11" s="24" customFormat="1" ht="22.5" customHeight="1" x14ac:dyDescent="0.15">
      <c r="A664" s="20">
        <v>1</v>
      </c>
      <c r="B664" s="21" t="str">
        <f>VLOOKUP(A664,[1]テーブル!$A$2:$B$12,2)</f>
        <v>医療機関</v>
      </c>
      <c r="C664" s="21">
        <v>2</v>
      </c>
      <c r="D664" s="22" t="str">
        <f>VLOOKUP(C664,[1]テーブル!$D$2:$E$13,2)</f>
        <v xml:space="preserve">市町村
施設
</v>
      </c>
      <c r="E664" s="65" t="s">
        <v>1297</v>
      </c>
      <c r="F664" s="23" t="s">
        <v>1298</v>
      </c>
      <c r="H664" s="24">
        <v>1</v>
      </c>
    </row>
    <row r="665" spans="1:11" s="24" customFormat="1" ht="22.5" customHeight="1" x14ac:dyDescent="0.15">
      <c r="A665" s="20">
        <v>1</v>
      </c>
      <c r="B665" s="21" t="str">
        <f>VLOOKUP(A665,[1]テーブル!$A$2:$B$12,2)</f>
        <v>医療機関</v>
      </c>
      <c r="C665" s="21">
        <v>4</v>
      </c>
      <c r="D665" s="22" t="str">
        <f>VLOOKUP(C665,[1]テーブル!$D$2:$E$13,2)</f>
        <v>民間施設</v>
      </c>
      <c r="E665" s="65" t="s">
        <v>1299</v>
      </c>
      <c r="F665" s="23" t="s">
        <v>1300</v>
      </c>
      <c r="H665" s="24">
        <v>1</v>
      </c>
    </row>
    <row r="666" spans="1:11" s="24" customFormat="1" ht="22.5" customHeight="1" x14ac:dyDescent="0.15">
      <c r="A666" s="20">
        <v>1</v>
      </c>
      <c r="B666" s="21" t="str">
        <f>VLOOKUP(A666,[1]テーブル!$A$2:$B$12,2)</f>
        <v>医療機関</v>
      </c>
      <c r="C666" s="21">
        <v>4</v>
      </c>
      <c r="D666" s="22" t="str">
        <f>VLOOKUP(C666,[1]テーブル!$D$2:$E$13,2)</f>
        <v>民間施設</v>
      </c>
      <c r="E666" s="65" t="s">
        <v>1301</v>
      </c>
      <c r="F666" s="23" t="s">
        <v>1302</v>
      </c>
      <c r="H666" s="24">
        <v>1</v>
      </c>
    </row>
    <row r="667" spans="1:11" s="24" customFormat="1" x14ac:dyDescent="0.15">
      <c r="A667" s="20">
        <v>2</v>
      </c>
      <c r="B667" s="21" t="str">
        <f>VLOOKUP(A667,[1]テーブル!$A$2:$B$12,2)</f>
        <v>福祉施設</v>
      </c>
      <c r="C667" s="21">
        <v>2</v>
      </c>
      <c r="D667" s="22" t="str">
        <f>VLOOKUP(C667,[1]テーブル!$D$2:$E$13,2)</f>
        <v xml:space="preserve">市町村
施設
</v>
      </c>
      <c r="E667" s="22" t="s">
        <v>1303</v>
      </c>
      <c r="F667" s="23" t="s">
        <v>1304</v>
      </c>
      <c r="H667" s="24">
        <v>1</v>
      </c>
    </row>
    <row r="668" spans="1:11" s="24" customFormat="1" x14ac:dyDescent="0.15">
      <c r="A668" s="20">
        <v>2</v>
      </c>
      <c r="B668" s="21" t="str">
        <f>VLOOKUP(A668,[1]テーブル!$A$2:$B$12,2)</f>
        <v>福祉施設</v>
      </c>
      <c r="C668" s="21">
        <v>2</v>
      </c>
      <c r="D668" s="22" t="str">
        <f>VLOOKUP(C668,[1]テーブル!$D$2:$E$13,2)</f>
        <v xml:space="preserve">市町村
施設
</v>
      </c>
      <c r="E668" s="22" t="s">
        <v>1305</v>
      </c>
      <c r="F668" s="23" t="s">
        <v>1306</v>
      </c>
      <c r="H668" s="24">
        <v>1</v>
      </c>
    </row>
    <row r="669" spans="1:11" s="24" customFormat="1" x14ac:dyDescent="0.15">
      <c r="A669" s="20">
        <v>2</v>
      </c>
      <c r="B669" s="21" t="str">
        <f>VLOOKUP(A669,[1]テーブル!$A$2:$B$12,2)</f>
        <v>福祉施設</v>
      </c>
      <c r="C669" s="21">
        <v>2</v>
      </c>
      <c r="D669" s="22" t="str">
        <f>VLOOKUP(C669,[1]テーブル!$D$2:$E$13,2)</f>
        <v xml:space="preserve">市町村
施設
</v>
      </c>
      <c r="E669" s="22" t="s">
        <v>1307</v>
      </c>
      <c r="F669" s="23" t="s">
        <v>1308</v>
      </c>
      <c r="H669" s="24">
        <v>1</v>
      </c>
    </row>
    <row r="670" spans="1:11" s="24" customFormat="1" x14ac:dyDescent="0.15">
      <c r="A670" s="20">
        <v>2</v>
      </c>
      <c r="B670" s="21" t="str">
        <f>VLOOKUP(A670,[1]テーブル!$A$2:$B$12,2)</f>
        <v>福祉施設</v>
      </c>
      <c r="C670" s="21">
        <v>2</v>
      </c>
      <c r="D670" s="22" t="str">
        <f>VLOOKUP(C670,[1]テーブル!$D$2:$E$13,2)</f>
        <v xml:space="preserve">市町村
施設
</v>
      </c>
      <c r="E670" s="65" t="s">
        <v>1309</v>
      </c>
      <c r="F670" s="23" t="s">
        <v>1310</v>
      </c>
      <c r="H670" s="24">
        <v>1</v>
      </c>
    </row>
    <row r="671" spans="1:11" s="24" customFormat="1" x14ac:dyDescent="0.15">
      <c r="A671" s="20">
        <v>2</v>
      </c>
      <c r="B671" s="21" t="str">
        <f>VLOOKUP(A671,[1]テーブル!$A$2:$B$12,2)</f>
        <v>福祉施設</v>
      </c>
      <c r="C671" s="21">
        <v>2</v>
      </c>
      <c r="D671" s="22" t="str">
        <f>VLOOKUP(C671,[1]テーブル!$D$2:$E$13,2)</f>
        <v xml:space="preserve">市町村
施設
</v>
      </c>
      <c r="E671" s="65" t="s">
        <v>1311</v>
      </c>
      <c r="F671" s="23" t="s">
        <v>1312</v>
      </c>
      <c r="H671" s="24">
        <v>1</v>
      </c>
    </row>
    <row r="672" spans="1:11" s="24" customFormat="1" x14ac:dyDescent="0.15">
      <c r="A672" s="20">
        <v>2</v>
      </c>
      <c r="B672" s="21" t="str">
        <f>VLOOKUP(A672,[1]テーブル!$A$2:$B$12,2)</f>
        <v>福祉施設</v>
      </c>
      <c r="C672" s="21">
        <v>2</v>
      </c>
      <c r="D672" s="22" t="str">
        <f>VLOOKUP(C672,[1]テーブル!$D$2:$E$13,2)</f>
        <v xml:space="preserve">市町村
施設
</v>
      </c>
      <c r="E672" s="65" t="s">
        <v>1313</v>
      </c>
      <c r="F672" s="23" t="s">
        <v>1314</v>
      </c>
      <c r="H672" s="24">
        <v>1</v>
      </c>
    </row>
    <row r="673" spans="1:11" s="24" customFormat="1" x14ac:dyDescent="0.15">
      <c r="A673" s="20">
        <v>2</v>
      </c>
      <c r="B673" s="27" t="str">
        <f>VLOOKUP(A673,[1]テーブル!$A$2:$B$12,2)</f>
        <v>福祉施設</v>
      </c>
      <c r="C673" s="21">
        <v>2</v>
      </c>
      <c r="D673" s="28" t="str">
        <f>VLOOKUP(C673,[1]テーブル!$D$2:$E$13,2)</f>
        <v xml:space="preserve">市町村
施設
</v>
      </c>
      <c r="E673" s="65" t="s">
        <v>1315</v>
      </c>
      <c r="F673" s="23" t="s">
        <v>1316</v>
      </c>
      <c r="H673" s="24">
        <v>1</v>
      </c>
    </row>
    <row r="674" spans="1:11" x14ac:dyDescent="0.15">
      <c r="A674" s="20">
        <v>2</v>
      </c>
      <c r="B674" s="27" t="str">
        <f>VLOOKUP(A674,[1]テーブル!$A$2:$B$12,2)</f>
        <v>福祉施設</v>
      </c>
      <c r="C674" s="21">
        <v>2</v>
      </c>
      <c r="D674" s="28" t="str">
        <f>VLOOKUP(C674,[1]テーブル!$D$2:$E$13,2)</f>
        <v xml:space="preserve">市町村
施設
</v>
      </c>
      <c r="E674" s="22" t="s">
        <v>1317</v>
      </c>
      <c r="F674" s="23" t="s">
        <v>1318</v>
      </c>
      <c r="H674" s="24">
        <v>1</v>
      </c>
      <c r="K674" s="24"/>
    </row>
    <row r="675" spans="1:11" x14ac:dyDescent="0.15">
      <c r="A675" s="20">
        <v>2</v>
      </c>
      <c r="B675" s="27" t="str">
        <f>VLOOKUP(A675,[1]テーブル!$A$2:$B$12,2)</f>
        <v>福祉施設</v>
      </c>
      <c r="C675" s="21">
        <v>4</v>
      </c>
      <c r="D675" s="28" t="str">
        <f>VLOOKUP(C675,[1]テーブル!$D$2:$E$13,2)</f>
        <v>民間施設</v>
      </c>
      <c r="E675" s="22" t="s">
        <v>1319</v>
      </c>
      <c r="F675" s="23" t="s">
        <v>1320</v>
      </c>
      <c r="H675" s="24">
        <v>1</v>
      </c>
      <c r="K675" s="24"/>
    </row>
    <row r="676" spans="1:11" s="24" customFormat="1" x14ac:dyDescent="0.15">
      <c r="A676" s="20">
        <v>2</v>
      </c>
      <c r="B676" s="27" t="str">
        <f>VLOOKUP(A676,[1]テーブル!$A$2:$B$12,2)</f>
        <v>福祉施設</v>
      </c>
      <c r="C676" s="21">
        <v>4</v>
      </c>
      <c r="D676" s="28" t="str">
        <f>VLOOKUP(C676,[1]テーブル!$D$2:$E$13,2)</f>
        <v>民間施設</v>
      </c>
      <c r="E676" s="22" t="s">
        <v>1321</v>
      </c>
      <c r="F676" s="23" t="s">
        <v>1322</v>
      </c>
      <c r="H676" s="24">
        <v>1</v>
      </c>
    </row>
    <row r="677" spans="1:11" s="24" customFormat="1" x14ac:dyDescent="0.15">
      <c r="A677" s="20">
        <v>2</v>
      </c>
      <c r="B677" s="27" t="str">
        <f>VLOOKUP(A677,[1]テーブル!$A$2:$B$12,2)</f>
        <v>福祉施設</v>
      </c>
      <c r="C677" s="21">
        <v>4</v>
      </c>
      <c r="D677" s="28" t="str">
        <f>VLOOKUP(C677,[1]テーブル!$D$2:$E$13,2)</f>
        <v>民間施設</v>
      </c>
      <c r="E677" s="22" t="s">
        <v>1323</v>
      </c>
      <c r="F677" s="23" t="s">
        <v>1324</v>
      </c>
      <c r="H677" s="24">
        <v>1</v>
      </c>
    </row>
    <row r="678" spans="1:11" s="24" customFormat="1" x14ac:dyDescent="0.15">
      <c r="A678" s="20">
        <v>2</v>
      </c>
      <c r="B678" s="27" t="str">
        <f>VLOOKUP(A678,[1]テーブル!$A$2:$B$12,2)</f>
        <v>福祉施設</v>
      </c>
      <c r="C678" s="21">
        <v>4</v>
      </c>
      <c r="D678" s="28" t="str">
        <f>VLOOKUP(C678,[1]テーブル!$D$2:$E$13,2)</f>
        <v>民間施設</v>
      </c>
      <c r="E678" s="22" t="s">
        <v>1325</v>
      </c>
      <c r="F678" s="23" t="s">
        <v>1326</v>
      </c>
      <c r="H678" s="24">
        <v>1</v>
      </c>
    </row>
    <row r="679" spans="1:11" x14ac:dyDescent="0.15">
      <c r="A679" s="20">
        <v>3</v>
      </c>
      <c r="B679" s="27" t="str">
        <f>VLOOKUP(A679,[1]テーブル!$A$2:$B$12,2)</f>
        <v>文化施設</v>
      </c>
      <c r="C679" s="27">
        <v>2</v>
      </c>
      <c r="D679" s="28" t="str">
        <f>VLOOKUP(C679,[1]テーブル!$D$2:$E$13,2)</f>
        <v xml:space="preserve">市町村
施設
</v>
      </c>
      <c r="E679" s="28" t="s">
        <v>1327</v>
      </c>
      <c r="F679" s="32" t="s">
        <v>1328</v>
      </c>
      <c r="H679" s="24">
        <v>1</v>
      </c>
      <c r="K679" s="24"/>
    </row>
    <row r="680" spans="1:11" x14ac:dyDescent="0.15">
      <c r="A680" s="20">
        <v>3</v>
      </c>
      <c r="B680" s="27" t="str">
        <f>VLOOKUP(A680,[1]テーブル!$A$2:$B$12,2)</f>
        <v>文化施設</v>
      </c>
      <c r="C680" s="27">
        <v>2</v>
      </c>
      <c r="D680" s="28" t="str">
        <f>VLOOKUP(C680,[1]テーブル!$D$2:$E$13,2)</f>
        <v xml:space="preserve">市町村
施設
</v>
      </c>
      <c r="E680" s="28" t="s">
        <v>1329</v>
      </c>
      <c r="F680" s="32" t="s">
        <v>1330</v>
      </c>
      <c r="H680" s="24">
        <v>1</v>
      </c>
      <c r="K680" s="24"/>
    </row>
    <row r="681" spans="1:11" x14ac:dyDescent="0.15">
      <c r="A681" s="20">
        <v>3</v>
      </c>
      <c r="B681" s="27" t="str">
        <f>VLOOKUP(A681,[1]テーブル!$A$2:$B$12,2)</f>
        <v>文化施設</v>
      </c>
      <c r="C681" s="27">
        <v>2</v>
      </c>
      <c r="D681" s="28" t="str">
        <f>VLOOKUP(C681,[1]テーブル!$D$2:$E$13,2)</f>
        <v xml:space="preserve">市町村
施設
</v>
      </c>
      <c r="E681" s="60" t="s">
        <v>1331</v>
      </c>
      <c r="F681" s="32" t="s">
        <v>1332</v>
      </c>
      <c r="H681" s="24">
        <v>1</v>
      </c>
      <c r="K681" s="24"/>
    </row>
    <row r="682" spans="1:11" x14ac:dyDescent="0.15">
      <c r="A682" s="20">
        <v>3</v>
      </c>
      <c r="B682" s="27" t="str">
        <f>VLOOKUP(A682,[1]テーブル!$A$2:$B$12,2)</f>
        <v>文化施設</v>
      </c>
      <c r="C682" s="27">
        <v>2</v>
      </c>
      <c r="D682" s="28" t="str">
        <f>VLOOKUP(C682,[1]テーブル!$D$2:$E$13,2)</f>
        <v xml:space="preserve">市町村
施設
</v>
      </c>
      <c r="E682" s="60" t="s">
        <v>1333</v>
      </c>
      <c r="F682" s="32" t="s">
        <v>1334</v>
      </c>
      <c r="H682" s="24">
        <v>1</v>
      </c>
      <c r="K682" s="24"/>
    </row>
    <row r="683" spans="1:11" x14ac:dyDescent="0.15">
      <c r="A683" s="20">
        <v>3</v>
      </c>
      <c r="B683" s="27" t="str">
        <f>VLOOKUP(A683,[1]テーブル!$A$2:$B$12,2)</f>
        <v>文化施設</v>
      </c>
      <c r="C683" s="27">
        <v>2</v>
      </c>
      <c r="D683" s="28" t="str">
        <f>VLOOKUP(C683,[1]テーブル!$D$2:$E$13,2)</f>
        <v xml:space="preserve">市町村
施設
</v>
      </c>
      <c r="E683" s="60" t="s">
        <v>1335</v>
      </c>
      <c r="F683" s="32" t="s">
        <v>1336</v>
      </c>
      <c r="H683" s="24">
        <v>1</v>
      </c>
      <c r="K683" s="24"/>
    </row>
    <row r="684" spans="1:11" x14ac:dyDescent="0.15">
      <c r="A684" s="20">
        <v>4</v>
      </c>
      <c r="B684" s="27" t="str">
        <f>VLOOKUP(A684,[1]テーブル!$A$2:$B$12,2)</f>
        <v>官公庁</v>
      </c>
      <c r="C684" s="27">
        <v>2</v>
      </c>
      <c r="D684" s="28" t="str">
        <f>VLOOKUP(C684,[1]テーブル!$D$2:$E$13,2)</f>
        <v xml:space="preserve">市町村
施設
</v>
      </c>
      <c r="E684" s="28" t="s">
        <v>1337</v>
      </c>
      <c r="F684" s="32" t="s">
        <v>1338</v>
      </c>
      <c r="H684" s="24">
        <v>1</v>
      </c>
      <c r="K684" s="24"/>
    </row>
    <row r="685" spans="1:11" x14ac:dyDescent="0.15">
      <c r="A685" s="20">
        <v>4</v>
      </c>
      <c r="B685" s="27" t="str">
        <f>VLOOKUP(A685,[1]テーブル!$A$2:$B$12,2)</f>
        <v>官公庁</v>
      </c>
      <c r="C685" s="27">
        <v>2</v>
      </c>
      <c r="D685" s="28" t="str">
        <f>VLOOKUP(C685,[1]テーブル!$D$2:$E$13,2)</f>
        <v xml:space="preserve">市町村
施設
</v>
      </c>
      <c r="E685" s="60" t="s">
        <v>1339</v>
      </c>
      <c r="F685" s="32" t="s">
        <v>1340</v>
      </c>
      <c r="H685" s="24">
        <v>1</v>
      </c>
      <c r="K685" s="24"/>
    </row>
    <row r="686" spans="1:11" x14ac:dyDescent="0.15">
      <c r="A686" s="20">
        <v>4</v>
      </c>
      <c r="B686" s="27" t="str">
        <f>VLOOKUP(A686,[1]テーブル!$A$2:$B$12,2)</f>
        <v>官公庁</v>
      </c>
      <c r="C686" s="27">
        <v>2</v>
      </c>
      <c r="D686" s="28" t="str">
        <f>VLOOKUP(C686,[1]テーブル!$D$2:$E$13,2)</f>
        <v xml:space="preserve">市町村
施設
</v>
      </c>
      <c r="E686" s="60" t="s">
        <v>1341</v>
      </c>
      <c r="F686" s="32" t="s">
        <v>1342</v>
      </c>
      <c r="H686" s="24">
        <v>1</v>
      </c>
      <c r="K686" s="24"/>
    </row>
    <row r="687" spans="1:11" x14ac:dyDescent="0.15">
      <c r="A687" s="20">
        <v>4</v>
      </c>
      <c r="B687" s="27" t="str">
        <f>VLOOKUP(A687,[1]テーブル!$A$2:$B$12,2)</f>
        <v>官公庁</v>
      </c>
      <c r="C687" s="27">
        <v>2</v>
      </c>
      <c r="D687" s="28" t="str">
        <f>VLOOKUP(C687,[1]テーブル!$D$2:$E$13,2)</f>
        <v xml:space="preserve">市町村
施設
</v>
      </c>
      <c r="E687" s="60" t="s">
        <v>1343</v>
      </c>
      <c r="F687" s="32" t="s">
        <v>1344</v>
      </c>
      <c r="H687" s="24">
        <v>1</v>
      </c>
      <c r="K687" s="24"/>
    </row>
    <row r="688" spans="1:11" x14ac:dyDescent="0.15">
      <c r="A688" s="20">
        <v>4</v>
      </c>
      <c r="B688" s="27" t="str">
        <f>VLOOKUP(A688,[1]テーブル!$A$2:$B$12,2)</f>
        <v>官公庁</v>
      </c>
      <c r="C688" s="27">
        <v>2</v>
      </c>
      <c r="D688" s="28" t="str">
        <f>VLOOKUP(C688,[1]テーブル!$D$2:$E$13,2)</f>
        <v xml:space="preserve">市町村
施設
</v>
      </c>
      <c r="E688" s="28" t="s">
        <v>1345</v>
      </c>
      <c r="F688" s="32" t="s">
        <v>1346</v>
      </c>
      <c r="H688" s="24">
        <v>1</v>
      </c>
      <c r="K688" s="24"/>
    </row>
    <row r="689" spans="1:11" x14ac:dyDescent="0.15">
      <c r="A689" s="20">
        <v>4</v>
      </c>
      <c r="B689" s="27" t="str">
        <f>VLOOKUP(A689,[1]テーブル!$A$2:$B$12,2)</f>
        <v>官公庁</v>
      </c>
      <c r="C689" s="27">
        <v>2</v>
      </c>
      <c r="D689" s="28" t="str">
        <f>VLOOKUP(C689,[1]テーブル!$D$2:$E$13,2)</f>
        <v xml:space="preserve">市町村
施設
</v>
      </c>
      <c r="E689" s="28" t="s">
        <v>1347</v>
      </c>
      <c r="F689" s="32" t="s">
        <v>1348</v>
      </c>
      <c r="H689" s="24">
        <v>1</v>
      </c>
      <c r="K689" s="24"/>
    </row>
    <row r="690" spans="1:11" s="24" customFormat="1" x14ac:dyDescent="0.15">
      <c r="A690" s="20">
        <v>5</v>
      </c>
      <c r="B690" s="27" t="str">
        <f>VLOOKUP(A690,[1]テーブル!$A$2:$B$12,2)</f>
        <v>物品販売・飲食店</v>
      </c>
      <c r="C690" s="21">
        <v>4</v>
      </c>
      <c r="D690" s="28" t="str">
        <f>VLOOKUP(C690,[1]テーブル!$D$2:$E$13,2)</f>
        <v>民間施設</v>
      </c>
      <c r="E690" s="22" t="s">
        <v>1349</v>
      </c>
      <c r="F690" s="23" t="s">
        <v>1350</v>
      </c>
      <c r="H690" s="24">
        <v>1</v>
      </c>
    </row>
    <row r="691" spans="1:11" s="24" customFormat="1" x14ac:dyDescent="0.15">
      <c r="A691" s="20">
        <v>5</v>
      </c>
      <c r="B691" s="27" t="str">
        <f>VLOOKUP(A691,[1]テーブル!$A$2:$B$12,2)</f>
        <v>物品販売・飲食店</v>
      </c>
      <c r="C691" s="21">
        <v>4</v>
      </c>
      <c r="D691" s="28" t="str">
        <f>VLOOKUP(C691,[1]テーブル!$D$2:$E$13,2)</f>
        <v>民間施設</v>
      </c>
      <c r="E691" s="22" t="s">
        <v>1351</v>
      </c>
      <c r="F691" s="23" t="s">
        <v>1352</v>
      </c>
      <c r="H691" s="24">
        <v>1</v>
      </c>
    </row>
    <row r="692" spans="1:11" s="24" customFormat="1" x14ac:dyDescent="0.2">
      <c r="A692" s="20">
        <v>5</v>
      </c>
      <c r="B692" s="27" t="str">
        <f>VLOOKUP(A692,[1]テーブル!$A$2:$B$12,2)</f>
        <v>物品販売・飲食店</v>
      </c>
      <c r="C692" s="21">
        <v>4</v>
      </c>
      <c r="D692" s="28" t="str">
        <f>VLOOKUP(C692,[1]テーブル!$D$2:$E$13,2)</f>
        <v>民間施設</v>
      </c>
      <c r="E692" s="39" t="s">
        <v>1353</v>
      </c>
      <c r="F692" s="40" t="s">
        <v>1354</v>
      </c>
      <c r="H692" s="24">
        <v>1</v>
      </c>
    </row>
    <row r="693" spans="1:11" s="24" customFormat="1" x14ac:dyDescent="0.2">
      <c r="A693" s="20">
        <v>5</v>
      </c>
      <c r="B693" s="27" t="str">
        <f>VLOOKUP(A693,[1]テーブル!$A$2:$B$12,2)</f>
        <v>物品販売・飲食店</v>
      </c>
      <c r="C693" s="21">
        <v>4</v>
      </c>
      <c r="D693" s="28" t="str">
        <f>VLOOKUP(C693,[1]テーブル!$D$2:$E$13,2)</f>
        <v>民間施設</v>
      </c>
      <c r="E693" s="39" t="s">
        <v>1355</v>
      </c>
      <c r="F693" s="40" t="s">
        <v>1356</v>
      </c>
      <c r="H693" s="24">
        <v>1</v>
      </c>
    </row>
    <row r="694" spans="1:11" s="24" customFormat="1" x14ac:dyDescent="0.2">
      <c r="A694" s="20">
        <v>5</v>
      </c>
      <c r="B694" s="27" t="str">
        <f>VLOOKUP(A694,[1]テーブル!$A$2:$B$12,2)</f>
        <v>物品販売・飲食店</v>
      </c>
      <c r="C694" s="21">
        <v>4</v>
      </c>
      <c r="D694" s="28" t="str">
        <f>VLOOKUP(C694,[1]テーブル!$D$2:$E$13,2)</f>
        <v>民間施設</v>
      </c>
      <c r="E694" s="39" t="s">
        <v>1357</v>
      </c>
      <c r="F694" s="40" t="s">
        <v>1358</v>
      </c>
      <c r="H694" s="24">
        <v>1</v>
      </c>
    </row>
    <row r="695" spans="1:11" s="24" customFormat="1" x14ac:dyDescent="0.2">
      <c r="A695" s="20">
        <v>5</v>
      </c>
      <c r="B695" s="27" t="str">
        <f>VLOOKUP(A695,[1]テーブル!$A$2:$B$12,2)</f>
        <v>物品販売・飲食店</v>
      </c>
      <c r="C695" s="21">
        <v>4</v>
      </c>
      <c r="D695" s="28" t="str">
        <f>VLOOKUP(C695,[1]テーブル!$D$2:$E$13,2)</f>
        <v>民間施設</v>
      </c>
      <c r="E695" s="39" t="s">
        <v>1359</v>
      </c>
      <c r="F695" s="40" t="s">
        <v>1360</v>
      </c>
      <c r="H695" s="24">
        <v>1</v>
      </c>
    </row>
    <row r="696" spans="1:11" s="24" customFormat="1" x14ac:dyDescent="0.2">
      <c r="A696" s="20">
        <v>5</v>
      </c>
      <c r="B696" s="27" t="str">
        <f>VLOOKUP(A696,[1]テーブル!$A$2:$B$12,2)</f>
        <v>物品販売・飲食店</v>
      </c>
      <c r="C696" s="21">
        <v>4</v>
      </c>
      <c r="D696" s="28" t="str">
        <f>VLOOKUP(C696,[1]テーブル!$D$2:$E$13,2)</f>
        <v>民間施設</v>
      </c>
      <c r="E696" s="39" t="s">
        <v>1361</v>
      </c>
      <c r="F696" s="40" t="s">
        <v>1362</v>
      </c>
      <c r="H696" s="24">
        <v>1</v>
      </c>
    </row>
    <row r="697" spans="1:11" s="24" customFormat="1" x14ac:dyDescent="0.2">
      <c r="A697" s="20">
        <v>5</v>
      </c>
      <c r="B697" s="27" t="str">
        <f>VLOOKUP(A697,[1]テーブル!$A$2:$B$12,2)</f>
        <v>物品販売・飲食店</v>
      </c>
      <c r="C697" s="21">
        <v>4</v>
      </c>
      <c r="D697" s="28" t="str">
        <f>VLOOKUP(C697,[1]テーブル!$D$2:$E$13,2)</f>
        <v>民間施設</v>
      </c>
      <c r="E697" s="39" t="s">
        <v>1363</v>
      </c>
      <c r="F697" s="40" t="s">
        <v>1364</v>
      </c>
      <c r="H697" s="24">
        <v>1</v>
      </c>
    </row>
    <row r="698" spans="1:11" s="24" customFormat="1" x14ac:dyDescent="0.2">
      <c r="A698" s="20">
        <v>5</v>
      </c>
      <c r="B698" s="27" t="str">
        <f>VLOOKUP(A698,[1]テーブル!$A$2:$B$12,2)</f>
        <v>物品販売・飲食店</v>
      </c>
      <c r="C698" s="21">
        <v>4</v>
      </c>
      <c r="D698" s="28" t="str">
        <f>VLOOKUP(C698,[1]テーブル!$D$2:$E$13,2)</f>
        <v>民間施設</v>
      </c>
      <c r="E698" s="39" t="s">
        <v>1365</v>
      </c>
      <c r="F698" s="40" t="s">
        <v>1366</v>
      </c>
      <c r="H698" s="24">
        <v>1</v>
      </c>
    </row>
    <row r="699" spans="1:11" s="24" customFormat="1" x14ac:dyDescent="0.2">
      <c r="A699" s="20">
        <v>5</v>
      </c>
      <c r="B699" s="27" t="str">
        <f>VLOOKUP(A699,[1]テーブル!$A$2:$B$12,2)</f>
        <v>物品販売・飲食店</v>
      </c>
      <c r="C699" s="21">
        <v>4</v>
      </c>
      <c r="D699" s="28" t="str">
        <f>VLOOKUP(C699,[1]テーブル!$D$2:$E$13,2)</f>
        <v>民間施設</v>
      </c>
      <c r="E699" s="39" t="s">
        <v>1367</v>
      </c>
      <c r="F699" s="40" t="s">
        <v>1368</v>
      </c>
      <c r="H699" s="24">
        <v>1</v>
      </c>
    </row>
    <row r="700" spans="1:11" s="24" customFormat="1" x14ac:dyDescent="0.2">
      <c r="A700" s="20">
        <v>5</v>
      </c>
      <c r="B700" s="27" t="str">
        <f>VLOOKUP(A700,[1]テーブル!$A$2:$B$12,2)</f>
        <v>物品販売・飲食店</v>
      </c>
      <c r="C700" s="21">
        <v>4</v>
      </c>
      <c r="D700" s="28" t="str">
        <f>VLOOKUP(C700,[1]テーブル!$D$2:$E$13,2)</f>
        <v>民間施設</v>
      </c>
      <c r="E700" s="39" t="s">
        <v>1369</v>
      </c>
      <c r="F700" s="40" t="s">
        <v>1370</v>
      </c>
      <c r="H700" s="24">
        <v>1</v>
      </c>
    </row>
    <row r="701" spans="1:11" s="24" customFormat="1" x14ac:dyDescent="0.15">
      <c r="A701" s="20">
        <v>6</v>
      </c>
      <c r="B701" s="27" t="str">
        <f>VLOOKUP(A701,[1]テーブル!$A$2:$B$12,2)</f>
        <v>観光施設・宿泊施設</v>
      </c>
      <c r="C701" s="21">
        <v>1</v>
      </c>
      <c r="D701" s="28" t="str">
        <f>VLOOKUP(C701,[1]テーブル!$D$2:$E$13,2)</f>
        <v xml:space="preserve">県有施設
</v>
      </c>
      <c r="E701" s="22" t="s">
        <v>1371</v>
      </c>
      <c r="F701" s="23" t="s">
        <v>1372</v>
      </c>
      <c r="H701" s="24">
        <v>1</v>
      </c>
    </row>
    <row r="702" spans="1:11" s="24" customFormat="1" x14ac:dyDescent="0.15">
      <c r="A702" s="20">
        <v>6</v>
      </c>
      <c r="B702" s="27" t="str">
        <f>VLOOKUP(A702,[1]テーブル!$A$2:$B$12,2)</f>
        <v>観光施設・宿泊施設</v>
      </c>
      <c r="C702" s="21">
        <v>1</v>
      </c>
      <c r="D702" s="28" t="str">
        <f>VLOOKUP(C702,[1]テーブル!$D$2:$E$13,2)</f>
        <v xml:space="preserve">県有施設
</v>
      </c>
      <c r="E702" s="22" t="s">
        <v>1373</v>
      </c>
      <c r="F702" s="23" t="s">
        <v>1374</v>
      </c>
      <c r="H702" s="24">
        <v>1</v>
      </c>
    </row>
    <row r="703" spans="1:11" s="24" customFormat="1" x14ac:dyDescent="0.15">
      <c r="A703" s="20">
        <v>6</v>
      </c>
      <c r="B703" s="27" t="str">
        <f>VLOOKUP(A703,[1]テーブル!$A$2:$B$12,2)</f>
        <v>観光施設・宿泊施設</v>
      </c>
      <c r="C703" s="21">
        <v>1</v>
      </c>
      <c r="D703" s="28" t="str">
        <f>VLOOKUP(C703,[1]テーブル!$D$2:$E$13,2)</f>
        <v xml:space="preserve">県有施設
</v>
      </c>
      <c r="E703" s="22" t="s">
        <v>1375</v>
      </c>
      <c r="F703" s="23" t="s">
        <v>1376</v>
      </c>
      <c r="H703" s="24">
        <v>1</v>
      </c>
    </row>
    <row r="704" spans="1:11" s="24" customFormat="1" x14ac:dyDescent="0.15">
      <c r="A704" s="20">
        <v>6</v>
      </c>
      <c r="B704" s="27" t="str">
        <f>VLOOKUP(A704,[1]テーブル!$A$2:$B$12,2)</f>
        <v>観光施設・宿泊施設</v>
      </c>
      <c r="C704" s="21">
        <v>2</v>
      </c>
      <c r="D704" s="28" t="str">
        <f>VLOOKUP(C704,[1]テーブル!$D$2:$E$13,2)</f>
        <v xml:space="preserve">市町村
施設
</v>
      </c>
      <c r="E704" s="65" t="s">
        <v>1377</v>
      </c>
      <c r="F704" s="23" t="s">
        <v>1378</v>
      </c>
      <c r="H704" s="24">
        <v>1</v>
      </c>
    </row>
    <row r="705" spans="1:11" s="24" customFormat="1" x14ac:dyDescent="0.15">
      <c r="A705" s="20">
        <v>6</v>
      </c>
      <c r="B705" s="27" t="str">
        <f>VLOOKUP(A705,[1]テーブル!$A$2:$B$12,2)</f>
        <v>観光施設・宿泊施設</v>
      </c>
      <c r="C705" s="21">
        <v>2</v>
      </c>
      <c r="D705" s="28" t="str">
        <f>VLOOKUP(C705,[1]テーブル!$D$2:$E$13,2)</f>
        <v xml:space="preserve">市町村
施設
</v>
      </c>
      <c r="E705" s="65" t="s">
        <v>1379</v>
      </c>
      <c r="F705" s="23" t="s">
        <v>1380</v>
      </c>
      <c r="H705" s="24">
        <v>1</v>
      </c>
    </row>
    <row r="706" spans="1:11" s="24" customFormat="1" x14ac:dyDescent="0.15">
      <c r="A706" s="20">
        <v>6</v>
      </c>
      <c r="B706" s="27" t="str">
        <f>VLOOKUP(A706,[1]テーブル!$A$2:$B$12,2)</f>
        <v>観光施設・宿泊施設</v>
      </c>
      <c r="C706" s="21">
        <v>2</v>
      </c>
      <c r="D706" s="28" t="str">
        <f>VLOOKUP(C706,[1]テーブル!$D$2:$E$13,2)</f>
        <v xml:space="preserve">市町村
施設
</v>
      </c>
      <c r="E706" s="22" t="s">
        <v>1381</v>
      </c>
      <c r="F706" s="23" t="s">
        <v>1382</v>
      </c>
      <c r="H706" s="24">
        <v>1</v>
      </c>
    </row>
    <row r="707" spans="1:11" x14ac:dyDescent="0.15">
      <c r="A707" s="20">
        <v>10</v>
      </c>
      <c r="B707" s="27" t="str">
        <f>VLOOKUP(A707,[1]テーブル!$A$2:$B$12,2)</f>
        <v>銀行・郵便局</v>
      </c>
      <c r="C707" s="21">
        <v>4</v>
      </c>
      <c r="D707" s="28" t="str">
        <f>VLOOKUP(C707,[1]テーブル!$D$2:$E$13,2)</f>
        <v>民間施設</v>
      </c>
      <c r="E707" s="22" t="s">
        <v>1383</v>
      </c>
      <c r="F707" s="23" t="s">
        <v>1384</v>
      </c>
      <c r="H707" s="24">
        <v>1</v>
      </c>
      <c r="K707" s="24"/>
    </row>
    <row r="708" spans="1:11" x14ac:dyDescent="0.15">
      <c r="A708" s="20">
        <v>10</v>
      </c>
      <c r="B708" s="27" t="str">
        <f>VLOOKUP(A708,[1]テーブル!$A$2:$B$12,2)</f>
        <v>銀行・郵便局</v>
      </c>
      <c r="C708" s="21">
        <v>4</v>
      </c>
      <c r="D708" s="28" t="str">
        <f>VLOOKUP(C708,[1]テーブル!$D$2:$E$13,2)</f>
        <v>民間施設</v>
      </c>
      <c r="E708" s="22" t="s">
        <v>1385</v>
      </c>
      <c r="F708" s="23" t="s">
        <v>1386</v>
      </c>
      <c r="H708" s="24">
        <v>1</v>
      </c>
      <c r="K708" s="24"/>
    </row>
    <row r="709" spans="1:11" x14ac:dyDescent="0.15">
      <c r="A709" s="20">
        <v>10</v>
      </c>
      <c r="B709" s="27" t="str">
        <f>VLOOKUP(A709,[1]テーブル!$A$2:$B$12,2)</f>
        <v>銀行・郵便局</v>
      </c>
      <c r="C709" s="21">
        <v>4</v>
      </c>
      <c r="D709" s="28" t="str">
        <f>VLOOKUP(C709,[1]テーブル!$D$2:$E$13,2)</f>
        <v>民間施設</v>
      </c>
      <c r="E709" s="22" t="s">
        <v>1387</v>
      </c>
      <c r="F709" s="23" t="s">
        <v>1388</v>
      </c>
      <c r="H709" s="24">
        <v>1</v>
      </c>
      <c r="K709" s="24"/>
    </row>
    <row r="710" spans="1:11" ht="21.75" thickBot="1" x14ac:dyDescent="0.2">
      <c r="A710" s="46">
        <v>11</v>
      </c>
      <c r="B710" s="47" t="str">
        <f>VLOOKUP(A710,[1]テーブル!$A$2:$B$12,2)</f>
        <v>そのほか</v>
      </c>
      <c r="C710" s="48">
        <v>2</v>
      </c>
      <c r="D710" s="49" t="str">
        <f>VLOOKUP(C710,[1]テーブル!$D$2:$E$13,2)</f>
        <v xml:space="preserve">市町村
施設
</v>
      </c>
      <c r="E710" s="66" t="s">
        <v>1389</v>
      </c>
      <c r="F710" s="51" t="s">
        <v>1390</v>
      </c>
      <c r="H710" s="24">
        <v>1</v>
      </c>
      <c r="K710" s="24"/>
    </row>
    <row r="711" spans="1:11" ht="22.5" customHeight="1" thickTop="1" thickBot="1" x14ac:dyDescent="0.2">
      <c r="A711" s="88" t="str">
        <f>"日野郡("&amp;H711&amp;"施設)"</f>
        <v>日野郡(15施設)</v>
      </c>
      <c r="B711" s="89"/>
      <c r="C711" s="89"/>
      <c r="D711" s="89"/>
      <c r="E711" s="89"/>
      <c r="F711" s="90"/>
      <c r="H711" s="2">
        <f>SUM(H712:H726)</f>
        <v>15</v>
      </c>
      <c r="K711" s="24"/>
    </row>
    <row r="712" spans="1:11" s="24" customFormat="1" ht="21.75" thickTop="1" x14ac:dyDescent="0.15">
      <c r="A712" s="57">
        <v>2</v>
      </c>
      <c r="B712" s="17" t="str">
        <f>VLOOKUP(A712,[1]テーブル!$A$2:$B$12,2)</f>
        <v>福祉施設</v>
      </c>
      <c r="C712" s="58">
        <v>2</v>
      </c>
      <c r="D712" s="18" t="str">
        <f>VLOOKUP(C712,[1]テーブル!$D$2:$E$13,2)</f>
        <v xml:space="preserve">市町村
施設
</v>
      </c>
      <c r="E712" s="52" t="s">
        <v>1391</v>
      </c>
      <c r="F712" s="53" t="s">
        <v>1392</v>
      </c>
      <c r="H712" s="24">
        <v>1</v>
      </c>
    </row>
    <row r="713" spans="1:11" s="24" customFormat="1" x14ac:dyDescent="0.15">
      <c r="A713" s="20">
        <v>2</v>
      </c>
      <c r="B713" s="27" t="str">
        <f>VLOOKUP(A713,[1]テーブル!$A$2:$B$12,2)</f>
        <v>福祉施設</v>
      </c>
      <c r="C713" s="21">
        <v>2</v>
      </c>
      <c r="D713" s="28" t="str">
        <f>VLOOKUP(C713,[1]テーブル!$D$2:$E$13,2)</f>
        <v xml:space="preserve">市町村
施設
</v>
      </c>
      <c r="E713" s="22" t="s">
        <v>1393</v>
      </c>
      <c r="F713" s="23" t="s">
        <v>1394</v>
      </c>
      <c r="H713" s="24">
        <v>1</v>
      </c>
    </row>
    <row r="714" spans="1:11" s="24" customFormat="1" x14ac:dyDescent="0.15">
      <c r="A714" s="20">
        <v>2</v>
      </c>
      <c r="B714" s="27" t="str">
        <f>VLOOKUP(A714,[1]テーブル!$A$2:$B$12,2)</f>
        <v>福祉施設</v>
      </c>
      <c r="C714" s="21">
        <v>4</v>
      </c>
      <c r="D714" s="28" t="str">
        <f>VLOOKUP(C714,[1]テーブル!$D$2:$E$13,2)</f>
        <v>民間施設</v>
      </c>
      <c r="E714" s="22" t="s">
        <v>1395</v>
      </c>
      <c r="F714" s="23" t="s">
        <v>1396</v>
      </c>
      <c r="H714" s="24">
        <v>1</v>
      </c>
    </row>
    <row r="715" spans="1:11" s="24" customFormat="1" x14ac:dyDescent="0.15">
      <c r="A715" s="20">
        <v>2</v>
      </c>
      <c r="B715" s="27" t="str">
        <f>VLOOKUP(A715,[1]テーブル!$A$2:$B$12,2)</f>
        <v>福祉施設</v>
      </c>
      <c r="C715" s="21">
        <v>4</v>
      </c>
      <c r="D715" s="28" t="str">
        <f>VLOOKUP(C715,[1]テーブル!$D$2:$E$13,2)</f>
        <v>民間施設</v>
      </c>
      <c r="E715" s="22" t="s">
        <v>1397</v>
      </c>
      <c r="F715" s="23" t="s">
        <v>1398</v>
      </c>
      <c r="H715" s="24">
        <v>1</v>
      </c>
    </row>
    <row r="716" spans="1:11" x14ac:dyDescent="0.15">
      <c r="A716" s="20">
        <v>3</v>
      </c>
      <c r="B716" s="27" t="str">
        <f>VLOOKUP(A716,[1]テーブル!$A$2:$B$12,2)</f>
        <v>文化施設</v>
      </c>
      <c r="C716" s="27">
        <v>2</v>
      </c>
      <c r="D716" s="28" t="str">
        <f>VLOOKUP(C716,[1]テーブル!$D$2:$E$13,2)</f>
        <v xml:space="preserve">市町村
施設
</v>
      </c>
      <c r="E716" s="28" t="s">
        <v>1399</v>
      </c>
      <c r="F716" s="32" t="s">
        <v>1400</v>
      </c>
      <c r="H716" s="24">
        <v>1</v>
      </c>
      <c r="K716" s="24"/>
    </row>
    <row r="717" spans="1:11" x14ac:dyDescent="0.15">
      <c r="A717" s="20">
        <v>4</v>
      </c>
      <c r="B717" s="27" t="str">
        <f>VLOOKUP(A717,[1]テーブル!$A$2:$B$12,2)</f>
        <v>官公庁</v>
      </c>
      <c r="C717" s="27">
        <v>1</v>
      </c>
      <c r="D717" s="28" t="str">
        <f>VLOOKUP(C717,[1]テーブル!$D$2:$E$13,2)</f>
        <v xml:space="preserve">県有施設
</v>
      </c>
      <c r="E717" s="28" t="s">
        <v>1401</v>
      </c>
      <c r="F717" s="32" t="s">
        <v>1402</v>
      </c>
      <c r="H717" s="24">
        <v>1</v>
      </c>
      <c r="K717" s="24"/>
    </row>
    <row r="718" spans="1:11" x14ac:dyDescent="0.15">
      <c r="A718" s="20">
        <v>4</v>
      </c>
      <c r="B718" s="27" t="str">
        <f>VLOOKUP(A718,[1]テーブル!$A$2:$B$12,2)</f>
        <v>官公庁</v>
      </c>
      <c r="C718" s="27">
        <v>2</v>
      </c>
      <c r="D718" s="28" t="str">
        <f>VLOOKUP(C718,[1]テーブル!$D$2:$E$13,2)</f>
        <v xml:space="preserve">市町村
施設
</v>
      </c>
      <c r="E718" s="28" t="s">
        <v>1403</v>
      </c>
      <c r="F718" s="32" t="s">
        <v>1404</v>
      </c>
      <c r="H718" s="24">
        <v>1</v>
      </c>
      <c r="K718" s="24"/>
    </row>
    <row r="719" spans="1:11" s="69" customFormat="1" x14ac:dyDescent="0.15">
      <c r="A719" s="67">
        <v>5</v>
      </c>
      <c r="B719" s="27" t="str">
        <f>VLOOKUP(A719,[1]テーブル!$A$2:$B$12,2)</f>
        <v>物品販売・飲食店</v>
      </c>
      <c r="C719" s="21">
        <v>4</v>
      </c>
      <c r="D719" s="28" t="str">
        <f>VLOOKUP(C719,[1]テーブル!$D$2:$E$13,2)</f>
        <v>民間施設</v>
      </c>
      <c r="E719" s="22" t="s">
        <v>1405</v>
      </c>
      <c r="F719" s="68" t="s">
        <v>1406</v>
      </c>
      <c r="H719" s="70">
        <v>1</v>
      </c>
      <c r="K719" s="24"/>
    </row>
    <row r="720" spans="1:11" x14ac:dyDescent="0.15">
      <c r="A720" s="20">
        <v>8</v>
      </c>
      <c r="B720" s="27" t="str">
        <f>VLOOKUP(A720,[1]テーブル!$A$2:$B$12,2)</f>
        <v>警察</v>
      </c>
      <c r="C720" s="27">
        <v>1</v>
      </c>
      <c r="D720" s="28" t="str">
        <f>VLOOKUP(C720,[1]テーブル!$D$2:$E$13,2)</f>
        <v xml:space="preserve">県有施設
</v>
      </c>
      <c r="E720" s="22" t="s">
        <v>1407</v>
      </c>
      <c r="F720" s="23" t="s">
        <v>1408</v>
      </c>
      <c r="H720" s="24">
        <v>1</v>
      </c>
      <c r="K720" s="24"/>
    </row>
    <row r="721" spans="1:11" x14ac:dyDescent="0.15">
      <c r="A721" s="20">
        <v>9</v>
      </c>
      <c r="B721" s="27" t="str">
        <f>VLOOKUP(A721,[1]テーブル!$A$2:$B$12,2)</f>
        <v>学校</v>
      </c>
      <c r="C721" s="27">
        <v>1</v>
      </c>
      <c r="D721" s="28" t="str">
        <f>VLOOKUP(C721,[1]テーブル!$D$2:$E$13,2)</f>
        <v xml:space="preserve">県有施設
</v>
      </c>
      <c r="E721" s="22" t="s">
        <v>1409</v>
      </c>
      <c r="F721" s="23" t="s">
        <v>1410</v>
      </c>
      <c r="H721" s="24">
        <v>1</v>
      </c>
      <c r="K721" s="24"/>
    </row>
    <row r="722" spans="1:11" x14ac:dyDescent="0.15">
      <c r="A722" s="20">
        <v>9</v>
      </c>
      <c r="B722" s="27" t="str">
        <f>VLOOKUP(A722,[1]テーブル!$A$2:$B$12,2)</f>
        <v>学校</v>
      </c>
      <c r="C722" s="27">
        <v>2</v>
      </c>
      <c r="D722" s="28" t="str">
        <f>VLOOKUP(C722,[1]テーブル!$D$2:$E$13,2)</f>
        <v xml:space="preserve">市町村
施設
</v>
      </c>
      <c r="E722" s="28" t="s">
        <v>1411</v>
      </c>
      <c r="F722" s="32" t="s">
        <v>1412</v>
      </c>
      <c r="H722" s="24">
        <v>1</v>
      </c>
      <c r="K722" s="24"/>
    </row>
    <row r="723" spans="1:11" x14ac:dyDescent="0.15">
      <c r="A723" s="20">
        <v>9</v>
      </c>
      <c r="B723" s="27" t="str">
        <f>VLOOKUP(A723,[1]テーブル!$A$2:$B$12,2)</f>
        <v>学校</v>
      </c>
      <c r="C723" s="27">
        <v>2</v>
      </c>
      <c r="D723" s="28" t="str">
        <f>VLOOKUP(C723,[1]テーブル!$D$2:$E$13,2)</f>
        <v xml:space="preserve">市町村
施設
</v>
      </c>
      <c r="E723" s="28" t="s">
        <v>1413</v>
      </c>
      <c r="F723" s="32" t="s">
        <v>1414</v>
      </c>
      <c r="H723" s="24">
        <v>1</v>
      </c>
      <c r="K723" s="24"/>
    </row>
    <row r="724" spans="1:11" ht="21" customHeight="1" x14ac:dyDescent="0.15">
      <c r="A724" s="20">
        <v>11</v>
      </c>
      <c r="B724" s="21" t="str">
        <f>VLOOKUP(A724,[1]テーブル!$A$2:$B$12,2)</f>
        <v>そのほか</v>
      </c>
      <c r="C724" s="21">
        <v>1</v>
      </c>
      <c r="D724" s="22" t="str">
        <f>VLOOKUP(C724,[1]テーブル!$D$2:$E$13,2)</f>
        <v xml:space="preserve">県有施設
</v>
      </c>
      <c r="E724" s="22" t="s">
        <v>1415</v>
      </c>
      <c r="F724" s="23" t="s">
        <v>1416</v>
      </c>
      <c r="H724" s="24">
        <v>1</v>
      </c>
      <c r="K724" s="24"/>
    </row>
    <row r="725" spans="1:11" ht="21" customHeight="1" x14ac:dyDescent="0.15">
      <c r="A725" s="20">
        <v>11</v>
      </c>
      <c r="B725" s="27" t="str">
        <f>VLOOKUP(A725,[1]テーブル!$A$2:$B$12,2)</f>
        <v>そのほか</v>
      </c>
      <c r="C725" s="27">
        <v>2</v>
      </c>
      <c r="D725" s="28" t="str">
        <f>VLOOKUP(C725,[1]テーブル!$D$2:$E$13,2)</f>
        <v xml:space="preserve">市町村
施設
</v>
      </c>
      <c r="E725" s="28" t="s">
        <v>1417</v>
      </c>
      <c r="F725" s="32" t="s">
        <v>1418</v>
      </c>
      <c r="H725" s="24">
        <v>1</v>
      </c>
      <c r="K725" s="24"/>
    </row>
    <row r="726" spans="1:11" s="24" customFormat="1" ht="21" customHeight="1" thickBot="1" x14ac:dyDescent="0.2">
      <c r="A726" s="71">
        <v>11</v>
      </c>
      <c r="B726" s="72" t="str">
        <f>VLOOKUP(A726,[1]テーブル!$A$2:$B$12,2)</f>
        <v>そのほか</v>
      </c>
      <c r="C726" s="72">
        <v>2</v>
      </c>
      <c r="D726" s="73" t="str">
        <f>VLOOKUP(C726,[1]テーブル!$D$2:$E$13,2)</f>
        <v xml:space="preserve">市町村
施設
</v>
      </c>
      <c r="E726" s="73" t="s">
        <v>1419</v>
      </c>
      <c r="F726" s="74" t="s">
        <v>1420</v>
      </c>
      <c r="H726" s="24">
        <v>1</v>
      </c>
    </row>
    <row r="727" spans="1:11" ht="21" customHeight="1" x14ac:dyDescent="0.15"/>
    <row r="728" spans="1:11" ht="21" customHeight="1" x14ac:dyDescent="0.15"/>
    <row r="729" spans="1:11" ht="21" customHeight="1" x14ac:dyDescent="0.15"/>
    <row r="730" spans="1:11" ht="21" customHeight="1" x14ac:dyDescent="0.15"/>
    <row r="731" spans="1:11" ht="21" customHeight="1" x14ac:dyDescent="0.15"/>
    <row r="732" spans="1:11" ht="21" customHeight="1" x14ac:dyDescent="0.15"/>
    <row r="733" spans="1:11" ht="21" customHeight="1" x14ac:dyDescent="0.15"/>
    <row r="734" spans="1:11" ht="21" customHeight="1" x14ac:dyDescent="0.15"/>
    <row r="735" spans="1:11" ht="21" customHeight="1" x14ac:dyDescent="0.15"/>
    <row r="736" spans="1:11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917" spans="5:6" x14ac:dyDescent="0.15">
      <c r="E917" s="77"/>
      <c r="F917" s="78"/>
    </row>
    <row r="918" spans="5:6" x14ac:dyDescent="0.15">
      <c r="E918" s="77"/>
      <c r="F918" s="78"/>
    </row>
    <row r="919" spans="5:6" x14ac:dyDescent="0.15">
      <c r="E919" s="77"/>
      <c r="F919" s="78"/>
    </row>
    <row r="920" spans="5:6" x14ac:dyDescent="0.15">
      <c r="E920" s="77"/>
      <c r="F920" s="78"/>
    </row>
    <row r="921" spans="5:6" x14ac:dyDescent="0.15">
      <c r="E921" s="77"/>
      <c r="F921" s="78"/>
    </row>
    <row r="923" spans="5:6" x14ac:dyDescent="0.15">
      <c r="E923" s="79"/>
      <c r="F923" s="80"/>
    </row>
  </sheetData>
  <mergeCells count="10">
    <mergeCell ref="A458:F458"/>
    <mergeCell ref="A620:F620"/>
    <mergeCell ref="A661:F661"/>
    <mergeCell ref="A711:F711"/>
    <mergeCell ref="D3:E3"/>
    <mergeCell ref="A5:F5"/>
    <mergeCell ref="A214:F214"/>
    <mergeCell ref="A227:F227"/>
    <mergeCell ref="A266:F266"/>
    <mergeCell ref="A350:F350"/>
  </mergeCells>
  <phoneticPr fontId="3"/>
  <dataValidations count="1">
    <dataValidation imeMode="on" allowBlank="1" showInputMessage="1" showErrorMessage="1" sqref="E1:E1048576"/>
  </dataValidations>
  <pageMargins left="0.39370078740157483" right="0.39370078740157483" top="0.19685039370078741" bottom="0.39370078740157483" header="0" footer="0.19685039370078741"/>
  <pageSetup paperSize="9" scale="60" orientation="portrait" r:id="rId1"/>
  <headerFooter alignWithMargins="0">
    <oddFooter>&amp;P ページ</oddFooter>
  </headerFooter>
  <rowBreaks count="1" manualBreakCount="1">
    <brk id="6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2017-09-11T03:01:47Z</cp:lastPrinted>
  <dcterms:created xsi:type="dcterms:W3CDTF">2017-09-06T08:15:32Z</dcterms:created>
  <dcterms:modified xsi:type="dcterms:W3CDTF">2017-09-11T03:02:02Z</dcterms:modified>
</cp:coreProperties>
</file>