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<sst xmlns="http://schemas.openxmlformats.org/spreadsheetml/2006/main" count="124" uniqueCount="53">
  <si>
    <t>基準額</t>
  </si>
  <si>
    <t>所要額</t>
  </si>
  <si>
    <t>候補者氏名</t>
  </si>
  <si>
    <t>(A)円</t>
  </si>
  <si>
    <t>(A)×(B)</t>
  </si>
  <si>
    <t>(G)円</t>
  </si>
  <si>
    <t>(B)枚</t>
  </si>
  <si>
    <t>(H)枚</t>
  </si>
  <si>
    <t>　　エ　立札及び看板の作成公営</t>
  </si>
  <si>
    <t>　　（ア）選挙事務所の立札及び看板の類作成公営費</t>
  </si>
  <si>
    <t>　　（イ）　選挙運動用自動車又は船舶の立札及び看板の類作成公営費</t>
  </si>
  <si>
    <t>　　（ウ）個人演説会場の立札及び看板の類作成公営費</t>
  </si>
  <si>
    <t>　　オ　ﾎﾟｽﾀｰ作成公営費</t>
  </si>
  <si>
    <t>印刷金額(作成証明）</t>
  </si>
  <si>
    <t>単価</t>
  </si>
  <si>
    <t>枚数</t>
  </si>
  <si>
    <t>金額（Ｃ）</t>
  </si>
  <si>
    <t>単価(D)</t>
  </si>
  <si>
    <t>枚数（E)</t>
  </si>
  <si>
    <t>金額（F)</t>
  </si>
  <si>
    <t>単価</t>
  </si>
  <si>
    <t>枚数</t>
  </si>
  <si>
    <t>金額（I）</t>
  </si>
  <si>
    <t>(確認枚数)</t>
  </si>
  <si>
    <t>（D)×（E)</t>
  </si>
  <si>
    <t>(G)×(H)</t>
  </si>
  <si>
    <t>作成金額(作成証明)</t>
  </si>
  <si>
    <t>枚数</t>
  </si>
  <si>
    <t>金額（Ｃ）</t>
  </si>
  <si>
    <t>単価(D)</t>
  </si>
  <si>
    <t>枚数（E)</t>
  </si>
  <si>
    <t>金額（F)</t>
  </si>
  <si>
    <t>金額（I）</t>
  </si>
  <si>
    <t>ﾎﾟｽﾀｰ掲示場数3,255、限度枚数＝箇所数×２＝6,510枚</t>
  </si>
  <si>
    <t>*D欄の記載（掲示場数500以上）。　</t>
  </si>
  <si>
    <t>(557,115円＋26円73銭×（掲示場数-500））/掲示場数……1円未満端数切り上げ</t>
  </si>
  <si>
    <t>(G)欄：（Ａ）と（Ｄ）の少ない方、(Ｈ)欄：（Ｂ）と（Ｅ）の少ない方</t>
  </si>
  <si>
    <t>(G)欄：（Ａ）と（Ｄ）の少ない方、(Ｈ)欄：（Ｂ）と（Ｅ）の少ない方</t>
  </si>
  <si>
    <t>(G)欄：（Ａ）と（Ｄ）の少ない方、(Ｈ)欄：（Ｂ）と（Ｅ）の少ない方</t>
  </si>
  <si>
    <t>(G)欄：（Ａ）と（Ｄ）の少ない方、(Ｈ)欄：（Ｂ）と（Ｅ）の少ない方</t>
  </si>
  <si>
    <t>（９）政党等の政談演説会等の開催状況</t>
  </si>
  <si>
    <t>ア　政談演説会</t>
  </si>
  <si>
    <t>イ　推薦演説会</t>
  </si>
  <si>
    <t>政党名</t>
  </si>
  <si>
    <t>開催回数</t>
  </si>
  <si>
    <t>　　推薦団体なし</t>
  </si>
  <si>
    <t>田村耕太郎</t>
  </si>
  <si>
    <t>藤井省三</t>
  </si>
  <si>
    <t>勝部日出男</t>
  </si>
  <si>
    <t>＊市谷知子は供託物没収のため公営の対象外。</t>
  </si>
  <si>
    <t>計　３人</t>
  </si>
  <si>
    <t>鳥取から変えよう県民の会</t>
  </si>
  <si>
    <t>日本共産党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</si>
</sst>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40" fontId="0" fillId="0" borderId="0" xfId="16" applyNumberFormat="1" applyFill="1" applyAlignment="1">
      <alignment/>
    </xf>
    <xf numFmtId="38" fontId="0" fillId="0" borderId="0" xfId="16" applyFill="1" applyAlignment="1">
      <alignment/>
    </xf>
    <xf numFmtId="0" fontId="0" fillId="0" borderId="1" xfId="0" applyFill="1" applyBorder="1" applyAlignment="1">
      <alignment/>
    </xf>
    <xf numFmtId="38" fontId="0" fillId="0" borderId="1" xfId="16" applyFill="1" applyBorder="1" applyAlignment="1">
      <alignment/>
    </xf>
    <xf numFmtId="38" fontId="0" fillId="0" borderId="2" xfId="16" applyFill="1" applyBorder="1" applyAlignment="1">
      <alignment/>
    </xf>
    <xf numFmtId="38" fontId="0" fillId="0" borderId="0" xfId="16" applyNumberFormat="1" applyFill="1" applyAlignment="1">
      <alignment/>
    </xf>
    <xf numFmtId="38" fontId="0" fillId="0" borderId="1" xfId="16" applyFont="1" applyFill="1" applyBorder="1" applyAlignment="1">
      <alignment/>
    </xf>
    <xf numFmtId="38" fontId="0" fillId="0" borderId="1" xfId="16" applyNumberFormat="1" applyFill="1" applyBorder="1" applyAlignment="1">
      <alignment/>
    </xf>
    <xf numFmtId="38" fontId="0" fillId="0" borderId="2" xfId="16" applyNumberFormat="1" applyFill="1" applyBorder="1" applyAlignment="1">
      <alignment/>
    </xf>
    <xf numFmtId="38" fontId="0" fillId="0" borderId="0" xfId="16" applyFont="1" applyFill="1" applyAlignment="1">
      <alignment/>
    </xf>
    <xf numFmtId="0" fontId="2" fillId="0" borderId="3" xfId="0" applyFont="1" applyFill="1" applyBorder="1" applyAlignment="1">
      <alignment/>
    </xf>
    <xf numFmtId="38" fontId="2" fillId="0" borderId="4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0" fontId="2" fillId="0" borderId="7" xfId="0" applyFont="1" applyFill="1" applyBorder="1" applyAlignment="1">
      <alignment/>
    </xf>
    <xf numFmtId="38" fontId="2" fillId="0" borderId="3" xfId="16" applyFont="1" applyFill="1" applyBorder="1" applyAlignment="1">
      <alignment/>
    </xf>
    <xf numFmtId="0" fontId="2" fillId="0" borderId="8" xfId="0" applyFont="1" applyFill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4" xfId="16" applyNumberFormat="1" applyFont="1" applyFill="1" applyBorder="1" applyAlignment="1">
      <alignment/>
    </xf>
    <xf numFmtId="40" fontId="2" fillId="0" borderId="3" xfId="16" applyNumberFormat="1" applyFont="1" applyFill="1" applyBorder="1" applyAlignment="1">
      <alignment/>
    </xf>
    <xf numFmtId="40" fontId="2" fillId="0" borderId="8" xfId="16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38" fontId="3" fillId="0" borderId="0" xfId="16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0" xfId="16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27">
      <selection activeCell="G49" sqref="G49"/>
    </sheetView>
  </sheetViews>
  <sheetFormatPr defaultColWidth="9.00390625" defaultRowHeight="13.5"/>
  <cols>
    <col min="1" max="1" width="3.125" style="0" customWidth="1"/>
    <col min="2" max="2" width="10.75390625" style="0" customWidth="1"/>
    <col min="3" max="3" width="6.875" style="0" customWidth="1"/>
    <col min="4" max="4" width="8.00390625" style="0" customWidth="1"/>
    <col min="5" max="5" width="8.625" style="0" customWidth="1"/>
    <col min="6" max="6" width="6.875" style="0" customWidth="1"/>
    <col min="8" max="8" width="9.375" style="0" customWidth="1"/>
    <col min="9" max="9" width="6.75390625" style="0" customWidth="1"/>
    <col min="10" max="10" width="7.375" style="0" customWidth="1"/>
  </cols>
  <sheetData>
    <row r="1" spans="1:10" ht="13.5">
      <c r="A1" s="1"/>
      <c r="B1" s="2"/>
      <c r="C1" s="3"/>
      <c r="D1" s="3"/>
      <c r="E1" s="2"/>
      <c r="F1" s="3"/>
      <c r="G1" s="3"/>
      <c r="H1" s="2"/>
      <c r="I1" s="3"/>
      <c r="J1" s="3"/>
    </row>
    <row r="2" spans="1:10" ht="13.5">
      <c r="A2" s="1" t="s">
        <v>8</v>
      </c>
      <c r="B2" s="2"/>
      <c r="C2" s="3"/>
      <c r="D2" s="3"/>
      <c r="E2" s="2"/>
      <c r="F2" s="3"/>
      <c r="G2" s="3"/>
      <c r="H2" s="2"/>
      <c r="I2" s="3"/>
      <c r="J2" s="3"/>
    </row>
    <row r="3" spans="1:11" ht="13.5">
      <c r="A3" s="1" t="s">
        <v>9</v>
      </c>
      <c r="B3" s="3"/>
      <c r="C3" s="3"/>
      <c r="D3" s="3"/>
      <c r="E3" s="3"/>
      <c r="F3" s="3"/>
      <c r="G3" s="3"/>
      <c r="H3" s="7"/>
      <c r="I3" s="3"/>
      <c r="J3" s="3"/>
      <c r="K3" s="1"/>
    </row>
    <row r="4" spans="2:11" ht="13.5">
      <c r="B4" s="12"/>
      <c r="C4" s="13" t="s">
        <v>26</v>
      </c>
      <c r="D4" s="14"/>
      <c r="E4" s="15"/>
      <c r="F4" s="13" t="s">
        <v>0</v>
      </c>
      <c r="G4" s="14"/>
      <c r="H4" s="15"/>
      <c r="I4" s="20" t="s">
        <v>1</v>
      </c>
      <c r="J4" s="14"/>
      <c r="K4" s="15"/>
    </row>
    <row r="5" spans="2:11" ht="13.5">
      <c r="B5" s="16" t="s">
        <v>2</v>
      </c>
      <c r="C5" s="21" t="s">
        <v>14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20</v>
      </c>
      <c r="J5" s="17" t="s">
        <v>27</v>
      </c>
      <c r="K5" s="17" t="s">
        <v>32</v>
      </c>
    </row>
    <row r="6" spans="2:11" ht="13.5">
      <c r="B6" s="18"/>
      <c r="C6" s="22" t="s">
        <v>3</v>
      </c>
      <c r="D6" s="19" t="s">
        <v>6</v>
      </c>
      <c r="E6" s="19" t="s">
        <v>4</v>
      </c>
      <c r="F6" s="19">
        <v>53388</v>
      </c>
      <c r="G6" s="18" t="s">
        <v>23</v>
      </c>
      <c r="H6" s="19" t="s">
        <v>24</v>
      </c>
      <c r="I6" s="19" t="s">
        <v>5</v>
      </c>
      <c r="J6" s="19" t="s">
        <v>7</v>
      </c>
      <c r="K6" s="19" t="s">
        <v>25</v>
      </c>
    </row>
    <row r="7" spans="2:11" ht="13.5">
      <c r="B7" s="4" t="s">
        <v>46</v>
      </c>
      <c r="C7" s="5">
        <f>E7/D7</f>
        <v>53388</v>
      </c>
      <c r="D7" s="5">
        <v>3</v>
      </c>
      <c r="E7" s="5">
        <v>160164</v>
      </c>
      <c r="F7" s="8">
        <v>53388</v>
      </c>
      <c r="G7" s="5">
        <v>3</v>
      </c>
      <c r="H7" s="5">
        <f>F7*G7</f>
        <v>160164</v>
      </c>
      <c r="I7" s="9">
        <f>IF(C7&lt;F7,C7,F7)</f>
        <v>53388</v>
      </c>
      <c r="J7" s="5">
        <f>IF(D7&lt;G7,D7,G7)</f>
        <v>3</v>
      </c>
      <c r="K7" s="5">
        <f>IF(J7=0,0,I7*J7)</f>
        <v>160164</v>
      </c>
    </row>
    <row r="8" spans="2:11" ht="13.5">
      <c r="B8" s="4" t="s">
        <v>47</v>
      </c>
      <c r="C8" s="5">
        <f>E8/D8</f>
        <v>53388</v>
      </c>
      <c r="D8" s="5">
        <v>3</v>
      </c>
      <c r="E8" s="5">
        <v>160164</v>
      </c>
      <c r="F8" s="8">
        <f>F7</f>
        <v>53388</v>
      </c>
      <c r="G8" s="5">
        <v>3</v>
      </c>
      <c r="H8" s="5">
        <f>F8*G8</f>
        <v>160164</v>
      </c>
      <c r="I8" s="9">
        <f>IF(C8&lt;F8,C8,F8)</f>
        <v>53388</v>
      </c>
      <c r="J8" s="5">
        <f>IF(D8&lt;G8,D8,G8)</f>
        <v>3</v>
      </c>
      <c r="K8" s="5">
        <f>IF(J8=0,0,I8*J8)</f>
        <v>160164</v>
      </c>
    </row>
    <row r="9" spans="2:11" ht="13.5">
      <c r="B9" s="4" t="s">
        <v>48</v>
      </c>
      <c r="C9" s="5">
        <f>E9/D9</f>
        <v>53388</v>
      </c>
      <c r="D9" s="5">
        <v>3</v>
      </c>
      <c r="E9" s="5">
        <v>160164</v>
      </c>
      <c r="F9" s="8">
        <f>F8</f>
        <v>53388</v>
      </c>
      <c r="G9" s="5">
        <v>3</v>
      </c>
      <c r="H9" s="5">
        <f>F9*G9</f>
        <v>160164</v>
      </c>
      <c r="I9" s="9">
        <f>IF(C9&lt;F9,C9,F9)</f>
        <v>53388</v>
      </c>
      <c r="J9" s="5">
        <f>IF(D9&lt;G9,D9,G9)</f>
        <v>3</v>
      </c>
      <c r="K9" s="5">
        <f>IF(J9=0,0,I9*J9)</f>
        <v>160164</v>
      </c>
    </row>
    <row r="10" spans="2:11" ht="13.5">
      <c r="B10" s="4" t="s">
        <v>50</v>
      </c>
      <c r="C10" s="6"/>
      <c r="D10" s="6"/>
      <c r="E10" s="6"/>
      <c r="F10" s="6"/>
      <c r="G10" s="6"/>
      <c r="H10" s="6"/>
      <c r="I10" s="10"/>
      <c r="J10" s="6"/>
      <c r="K10" s="5">
        <f>SUM(K7:K9)</f>
        <v>480492</v>
      </c>
    </row>
    <row r="11" spans="2:11" s="24" customFormat="1" ht="11.25">
      <c r="B11" s="23" t="s">
        <v>37</v>
      </c>
      <c r="C11" s="25"/>
      <c r="D11" s="25"/>
      <c r="E11" s="25"/>
      <c r="F11" s="25"/>
      <c r="G11" s="25"/>
      <c r="H11" s="25"/>
      <c r="I11" s="26"/>
      <c r="J11" s="25"/>
      <c r="K11" s="25"/>
    </row>
    <row r="12" s="24" customFormat="1" ht="11.25">
      <c r="B12" s="24" t="s">
        <v>49</v>
      </c>
    </row>
    <row r="13" s="24" customFormat="1" ht="11.25"/>
    <row r="14" spans="1:11" ht="13.5">
      <c r="A14" s="1" t="s">
        <v>10</v>
      </c>
      <c r="C14" s="3"/>
      <c r="D14" s="3"/>
      <c r="E14" s="3"/>
      <c r="F14" s="3"/>
      <c r="G14" s="3"/>
      <c r="H14" s="3"/>
      <c r="I14" s="7"/>
      <c r="J14" s="3"/>
      <c r="K14" s="3"/>
    </row>
    <row r="15" spans="2:11" ht="13.5">
      <c r="B15" s="12"/>
      <c r="C15" s="13" t="s">
        <v>26</v>
      </c>
      <c r="D15" s="14"/>
      <c r="E15" s="15"/>
      <c r="F15" s="13" t="s">
        <v>0</v>
      </c>
      <c r="G15" s="14"/>
      <c r="H15" s="15"/>
      <c r="I15" s="20" t="s">
        <v>1</v>
      </c>
      <c r="J15" s="14"/>
      <c r="K15" s="15"/>
    </row>
    <row r="16" spans="2:11" ht="13.5">
      <c r="B16" s="16" t="s">
        <v>2</v>
      </c>
      <c r="C16" s="21" t="s">
        <v>14</v>
      </c>
      <c r="D16" s="17" t="s">
        <v>27</v>
      </c>
      <c r="E16" s="17" t="s">
        <v>28</v>
      </c>
      <c r="F16" s="17" t="s">
        <v>29</v>
      </c>
      <c r="G16" s="17" t="s">
        <v>30</v>
      </c>
      <c r="H16" s="17" t="s">
        <v>31</v>
      </c>
      <c r="I16" s="17" t="s">
        <v>20</v>
      </c>
      <c r="J16" s="17" t="s">
        <v>27</v>
      </c>
      <c r="K16" s="17" t="s">
        <v>32</v>
      </c>
    </row>
    <row r="17" spans="2:11" ht="13.5">
      <c r="B17" s="18"/>
      <c r="C17" s="22" t="s">
        <v>3</v>
      </c>
      <c r="D17" s="19" t="s">
        <v>6</v>
      </c>
      <c r="E17" s="19" t="s">
        <v>4</v>
      </c>
      <c r="F17" s="19">
        <v>50548</v>
      </c>
      <c r="G17" s="18" t="s">
        <v>23</v>
      </c>
      <c r="H17" s="19" t="s">
        <v>24</v>
      </c>
      <c r="I17" s="19" t="s">
        <v>5</v>
      </c>
      <c r="J17" s="19" t="s">
        <v>7</v>
      </c>
      <c r="K17" s="19" t="s">
        <v>25</v>
      </c>
    </row>
    <row r="18" spans="2:11" ht="13.5">
      <c r="B18" s="4" t="s">
        <v>46</v>
      </c>
      <c r="C18" s="5">
        <f>E18/D18</f>
        <v>50548</v>
      </c>
      <c r="D18" s="5">
        <v>4</v>
      </c>
      <c r="E18" s="5">
        <v>202192</v>
      </c>
      <c r="F18" s="8">
        <v>50548</v>
      </c>
      <c r="G18" s="5">
        <v>4</v>
      </c>
      <c r="H18" s="5">
        <f>F18*G18</f>
        <v>202192</v>
      </c>
      <c r="I18" s="9">
        <f>IF(C18&lt;F18,C18,F18)</f>
        <v>50548</v>
      </c>
      <c r="J18" s="5">
        <f>IF(D18&lt;G18,D18,G18)</f>
        <v>4</v>
      </c>
      <c r="K18" s="5">
        <f>IF(J18=0,0,I18*J18)</f>
        <v>202192</v>
      </c>
    </row>
    <row r="19" spans="2:11" ht="13.5">
      <c r="B19" s="4" t="s">
        <v>47</v>
      </c>
      <c r="C19" s="5">
        <f>E19/D19</f>
        <v>50548</v>
      </c>
      <c r="D19" s="5">
        <v>4</v>
      </c>
      <c r="E19" s="5">
        <v>202192</v>
      </c>
      <c r="F19" s="8">
        <f>F18</f>
        <v>50548</v>
      </c>
      <c r="G19" s="5">
        <v>4</v>
      </c>
      <c r="H19" s="5">
        <f>F19*G19</f>
        <v>202192</v>
      </c>
      <c r="I19" s="9">
        <f>IF(C19&lt;F19,C19,F19)</f>
        <v>50548</v>
      </c>
      <c r="J19" s="5">
        <f>IF(D19&lt;G19,D19,G19)</f>
        <v>4</v>
      </c>
      <c r="K19" s="5">
        <f>IF(J19=0,0,I19*J19)</f>
        <v>202192</v>
      </c>
    </row>
    <row r="20" spans="2:11" ht="13.5">
      <c r="B20" s="4" t="s">
        <v>48</v>
      </c>
      <c r="C20" s="5">
        <f>E20/D20</f>
        <v>50548</v>
      </c>
      <c r="D20" s="5">
        <v>4</v>
      </c>
      <c r="E20" s="5">
        <v>202192</v>
      </c>
      <c r="F20" s="8">
        <f>F19</f>
        <v>50548</v>
      </c>
      <c r="G20" s="5">
        <v>4</v>
      </c>
      <c r="H20" s="5">
        <f>F20*G20</f>
        <v>202192</v>
      </c>
      <c r="I20" s="9">
        <f>IF(C20&lt;F20,C20,F20)</f>
        <v>50548</v>
      </c>
      <c r="J20" s="5">
        <f>IF(D20&lt;G20,D20,G20)</f>
        <v>4</v>
      </c>
      <c r="K20" s="5">
        <f>IF(J20=0,0,I20*J20)</f>
        <v>202192</v>
      </c>
    </row>
    <row r="21" spans="2:11" ht="13.5">
      <c r="B21" s="4" t="s">
        <v>50</v>
      </c>
      <c r="C21" s="6"/>
      <c r="D21" s="6"/>
      <c r="E21" s="6"/>
      <c r="F21" s="6"/>
      <c r="G21" s="6"/>
      <c r="H21" s="6"/>
      <c r="I21" s="10"/>
      <c r="J21" s="6"/>
      <c r="K21" s="5">
        <f>SUM(K18:K20)</f>
        <v>606576</v>
      </c>
    </row>
    <row r="22" spans="2:11" s="24" customFormat="1" ht="11.25">
      <c r="B22" s="23" t="s">
        <v>38</v>
      </c>
      <c r="C22" s="25"/>
      <c r="D22" s="25"/>
      <c r="E22" s="25"/>
      <c r="F22" s="25"/>
      <c r="G22" s="25"/>
      <c r="H22" s="25"/>
      <c r="I22" s="26"/>
      <c r="J22" s="25"/>
      <c r="K22" s="25"/>
    </row>
    <row r="23" s="24" customFormat="1" ht="11.25">
      <c r="B23" s="24" t="s">
        <v>49</v>
      </c>
    </row>
    <row r="24" s="24" customFormat="1" ht="11.25"/>
    <row r="25" spans="1:11" ht="13.5">
      <c r="A25" s="1" t="s">
        <v>11</v>
      </c>
      <c r="C25" s="3"/>
      <c r="D25" s="3"/>
      <c r="E25" s="3"/>
      <c r="F25" s="3"/>
      <c r="G25" s="3"/>
      <c r="H25" s="3"/>
      <c r="I25" s="7"/>
      <c r="J25" s="3"/>
      <c r="K25" s="3"/>
    </row>
    <row r="26" spans="2:11" ht="13.5">
      <c r="B26" s="12"/>
      <c r="C26" s="13" t="s">
        <v>26</v>
      </c>
      <c r="D26" s="14"/>
      <c r="E26" s="15"/>
      <c r="F26" s="13" t="s">
        <v>0</v>
      </c>
      <c r="G26" s="14"/>
      <c r="H26" s="15"/>
      <c r="I26" s="20" t="s">
        <v>1</v>
      </c>
      <c r="J26" s="14"/>
      <c r="K26" s="15"/>
    </row>
    <row r="27" spans="2:11" ht="13.5">
      <c r="B27" s="16" t="s">
        <v>2</v>
      </c>
      <c r="C27" s="21" t="s">
        <v>14</v>
      </c>
      <c r="D27" s="17" t="s">
        <v>27</v>
      </c>
      <c r="E27" s="17" t="s">
        <v>28</v>
      </c>
      <c r="F27" s="17" t="s">
        <v>29</v>
      </c>
      <c r="G27" s="17" t="s">
        <v>30</v>
      </c>
      <c r="H27" s="17" t="s">
        <v>31</v>
      </c>
      <c r="I27" s="17" t="s">
        <v>20</v>
      </c>
      <c r="J27" s="17" t="s">
        <v>27</v>
      </c>
      <c r="K27" s="17" t="s">
        <v>32</v>
      </c>
    </row>
    <row r="28" spans="2:11" ht="13.5">
      <c r="B28" s="18"/>
      <c r="C28" s="22" t="s">
        <v>3</v>
      </c>
      <c r="D28" s="19" t="s">
        <v>6</v>
      </c>
      <c r="E28" s="19" t="s">
        <v>4</v>
      </c>
      <c r="F28" s="19">
        <v>38621</v>
      </c>
      <c r="G28" s="18" t="s">
        <v>23</v>
      </c>
      <c r="H28" s="19" t="s">
        <v>24</v>
      </c>
      <c r="I28" s="19" t="s">
        <v>5</v>
      </c>
      <c r="J28" s="19" t="s">
        <v>7</v>
      </c>
      <c r="K28" s="19" t="s">
        <v>25</v>
      </c>
    </row>
    <row r="29" spans="2:11" ht="13.5">
      <c r="B29" s="4" t="s">
        <v>46</v>
      </c>
      <c r="C29" s="5">
        <f>E29/D29</f>
        <v>38621</v>
      </c>
      <c r="D29" s="5">
        <v>5</v>
      </c>
      <c r="E29" s="5">
        <v>193105</v>
      </c>
      <c r="F29" s="8">
        <v>38621</v>
      </c>
      <c r="G29" s="5">
        <v>5</v>
      </c>
      <c r="H29" s="5">
        <f>F29*G29</f>
        <v>193105</v>
      </c>
      <c r="I29" s="9">
        <f>IF(C29&lt;F29,C29,F29)</f>
        <v>38621</v>
      </c>
      <c r="J29" s="5">
        <f>IF(D29&lt;G29,D29,G29)</f>
        <v>5</v>
      </c>
      <c r="K29" s="5">
        <f>IF(J29=0,0,I29*J29)</f>
        <v>193105</v>
      </c>
    </row>
    <row r="30" spans="2:11" ht="13.5">
      <c r="B30" s="4" t="s">
        <v>47</v>
      </c>
      <c r="C30" s="5">
        <f>E30/D30</f>
        <v>38621</v>
      </c>
      <c r="D30" s="5">
        <v>5</v>
      </c>
      <c r="E30" s="5">
        <v>193105</v>
      </c>
      <c r="F30" s="8">
        <f>F29</f>
        <v>38621</v>
      </c>
      <c r="G30" s="5">
        <v>5</v>
      </c>
      <c r="H30" s="5">
        <f>F30*G30</f>
        <v>193105</v>
      </c>
      <c r="I30" s="9">
        <f>IF(C30&lt;F30,C30,F30)</f>
        <v>38621</v>
      </c>
      <c r="J30" s="5">
        <f>IF(D30&lt;G30,D30,G30)</f>
        <v>5</v>
      </c>
      <c r="K30" s="5">
        <f>IF(J30=0,0,I30*J30)</f>
        <v>193105</v>
      </c>
    </row>
    <row r="31" spans="2:11" ht="13.5">
      <c r="B31" s="4" t="s">
        <v>48</v>
      </c>
      <c r="C31" s="5">
        <f>E31/D31</f>
        <v>38621</v>
      </c>
      <c r="D31" s="5">
        <v>5</v>
      </c>
      <c r="E31" s="5">
        <v>193105</v>
      </c>
      <c r="F31" s="8">
        <f>F30</f>
        <v>38621</v>
      </c>
      <c r="G31" s="5">
        <v>5</v>
      </c>
      <c r="H31" s="5">
        <f>F31*G31</f>
        <v>193105</v>
      </c>
      <c r="I31" s="9">
        <f>IF(C31&lt;F31,C31,F31)</f>
        <v>38621</v>
      </c>
      <c r="J31" s="5">
        <f>IF(D31&lt;G31,D31,G31)</f>
        <v>5</v>
      </c>
      <c r="K31" s="5">
        <f>IF(J31=0,0,I31*J31)</f>
        <v>193105</v>
      </c>
    </row>
    <row r="32" spans="2:11" ht="13.5">
      <c r="B32" s="4" t="s">
        <v>50</v>
      </c>
      <c r="C32" s="6"/>
      <c r="D32" s="6"/>
      <c r="E32" s="6"/>
      <c r="F32" s="6"/>
      <c r="G32" s="6"/>
      <c r="H32" s="6"/>
      <c r="I32" s="10"/>
      <c r="J32" s="6"/>
      <c r="K32" s="5">
        <f>SUM(K29:K31)</f>
        <v>579315</v>
      </c>
    </row>
    <row r="33" spans="2:11" s="24" customFormat="1" ht="11.25">
      <c r="B33" s="23" t="s">
        <v>39</v>
      </c>
      <c r="C33" s="25"/>
      <c r="D33" s="25"/>
      <c r="E33" s="25"/>
      <c r="F33" s="25"/>
      <c r="G33" s="25"/>
      <c r="H33" s="25"/>
      <c r="I33" s="26"/>
      <c r="J33" s="25"/>
      <c r="K33" s="25"/>
    </row>
    <row r="34" s="24" customFormat="1" ht="11.25">
      <c r="B34" s="24" t="s">
        <v>49</v>
      </c>
    </row>
    <row r="35" s="24" customFormat="1" ht="11.25"/>
    <row r="36" spans="1:12" ht="13.5">
      <c r="A36" s="11" t="s">
        <v>12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1" ht="13.5">
      <c r="B37" s="12"/>
      <c r="C37" s="13" t="s">
        <v>13</v>
      </c>
      <c r="D37" s="14"/>
      <c r="E37" s="15"/>
      <c r="F37" s="13" t="s">
        <v>0</v>
      </c>
      <c r="G37" s="14"/>
      <c r="H37" s="15"/>
      <c r="I37" s="13" t="s">
        <v>1</v>
      </c>
      <c r="J37" s="14"/>
      <c r="K37" s="15"/>
    </row>
    <row r="38" spans="2:11" ht="13.5">
      <c r="B38" s="16" t="s">
        <v>2</v>
      </c>
      <c r="C38" s="17" t="s">
        <v>14</v>
      </c>
      <c r="D38" s="17" t="s">
        <v>15</v>
      </c>
      <c r="E38" s="17" t="s">
        <v>16</v>
      </c>
      <c r="F38" s="17" t="s">
        <v>17</v>
      </c>
      <c r="G38" s="17" t="s">
        <v>18</v>
      </c>
      <c r="H38" s="17" t="s">
        <v>19</v>
      </c>
      <c r="I38" s="17" t="s">
        <v>20</v>
      </c>
      <c r="J38" s="17" t="s">
        <v>21</v>
      </c>
      <c r="K38" s="17" t="s">
        <v>22</v>
      </c>
    </row>
    <row r="39" spans="2:11" ht="13.5">
      <c r="B39" s="18"/>
      <c r="C39" s="19" t="s">
        <v>3</v>
      </c>
      <c r="D39" s="19" t="s">
        <v>6</v>
      </c>
      <c r="E39" s="19" t="s">
        <v>4</v>
      </c>
      <c r="F39" s="19">
        <v>195</v>
      </c>
      <c r="G39" s="18" t="s">
        <v>23</v>
      </c>
      <c r="H39" s="19" t="s">
        <v>24</v>
      </c>
      <c r="I39" s="19" t="s">
        <v>5</v>
      </c>
      <c r="J39" s="19" t="s">
        <v>7</v>
      </c>
      <c r="K39" s="19" t="s">
        <v>25</v>
      </c>
    </row>
    <row r="40" spans="2:11" ht="13.5">
      <c r="B40" s="4" t="s">
        <v>46</v>
      </c>
      <c r="C40" s="5">
        <f>E40/D40</f>
        <v>195</v>
      </c>
      <c r="D40" s="5">
        <v>6478</v>
      </c>
      <c r="E40" s="5">
        <v>1263210</v>
      </c>
      <c r="F40" s="8">
        <v>195</v>
      </c>
      <c r="G40" s="5">
        <v>6478</v>
      </c>
      <c r="H40" s="5">
        <f>F40*G40</f>
        <v>1263210</v>
      </c>
      <c r="I40" s="5">
        <f>IF(C40&lt;F40,C40,F40)</f>
        <v>195</v>
      </c>
      <c r="J40" s="5">
        <f>IF(D40&lt;G40,D40,G40)</f>
        <v>6478</v>
      </c>
      <c r="K40" s="5">
        <f>IF(J40=0,0,I40*J40)</f>
        <v>1263210</v>
      </c>
    </row>
    <row r="41" spans="2:11" ht="13.5">
      <c r="B41" s="4" t="s">
        <v>47</v>
      </c>
      <c r="C41" s="5">
        <f>E41/D41</f>
        <v>195</v>
      </c>
      <c r="D41" s="5">
        <v>6478</v>
      </c>
      <c r="E41" s="5">
        <v>1263210</v>
      </c>
      <c r="F41" s="8">
        <f>F40</f>
        <v>195</v>
      </c>
      <c r="G41" s="5">
        <v>6478</v>
      </c>
      <c r="H41" s="5">
        <f>F41*G41</f>
        <v>1263210</v>
      </c>
      <c r="I41" s="5">
        <f>IF(C41&lt;F41,C41,F41)</f>
        <v>195</v>
      </c>
      <c r="J41" s="5">
        <f>IF(D41&lt;G41,D41,G41)</f>
        <v>6478</v>
      </c>
      <c r="K41" s="5">
        <f>IF(J41=0,0,I41*J41)</f>
        <v>1263210</v>
      </c>
    </row>
    <row r="42" spans="2:11" ht="13.5">
      <c r="B42" s="4" t="s">
        <v>48</v>
      </c>
      <c r="C42" s="5">
        <f>E42/D42</f>
        <v>195</v>
      </c>
      <c r="D42" s="5">
        <v>6478</v>
      </c>
      <c r="E42" s="5">
        <v>1263210</v>
      </c>
      <c r="F42" s="8">
        <f>F41</f>
        <v>195</v>
      </c>
      <c r="G42" s="5">
        <v>6478</v>
      </c>
      <c r="H42" s="5">
        <f>F42*G42</f>
        <v>1263210</v>
      </c>
      <c r="I42" s="5">
        <f>IF(C42&lt;F42,C42,F42)</f>
        <v>195</v>
      </c>
      <c r="J42" s="5">
        <f>IF(D42&lt;G42,D42,G42)</f>
        <v>6478</v>
      </c>
      <c r="K42" s="5">
        <f>IF(J42=0,0,I42*J42)</f>
        <v>1263210</v>
      </c>
    </row>
    <row r="43" spans="2:11" ht="13.5">
      <c r="B43" s="4" t="s">
        <v>50</v>
      </c>
      <c r="C43" s="6"/>
      <c r="D43" s="6"/>
      <c r="E43" s="6"/>
      <c r="F43" s="6"/>
      <c r="G43" s="6"/>
      <c r="H43" s="6"/>
      <c r="I43" s="6"/>
      <c r="J43" s="6"/>
      <c r="K43" s="5">
        <f>SUM(K40:K42)</f>
        <v>3789630</v>
      </c>
    </row>
    <row r="44" spans="2:12" s="24" customFormat="1" ht="11.25">
      <c r="B44" s="27" t="s">
        <v>34</v>
      </c>
      <c r="C44" s="27"/>
      <c r="D44" s="27"/>
      <c r="E44" s="27" t="s">
        <v>35</v>
      </c>
      <c r="G44" s="27"/>
      <c r="H44" s="27"/>
      <c r="I44" s="27"/>
      <c r="J44" s="27"/>
      <c r="K44" s="27"/>
      <c r="L44" s="27"/>
    </row>
    <row r="45" spans="2:12" s="24" customFormat="1" ht="11.25">
      <c r="B45" s="23" t="s">
        <v>36</v>
      </c>
      <c r="C45" s="27"/>
      <c r="D45" s="27"/>
      <c r="E45" s="23"/>
      <c r="F45" s="27"/>
      <c r="G45" s="24" t="s">
        <v>33</v>
      </c>
      <c r="I45" s="27"/>
      <c r="J45" s="27"/>
      <c r="K45" s="27"/>
      <c r="L45" s="27"/>
    </row>
    <row r="46" s="24" customFormat="1" ht="11.25">
      <c r="B46" s="24" t="s">
        <v>49</v>
      </c>
    </row>
    <row r="47" s="24" customFormat="1" ht="11.25"/>
    <row r="48" s="24" customFormat="1" ht="14.25">
      <c r="A48" s="28" t="s">
        <v>40</v>
      </c>
    </row>
    <row r="49" s="29" customFormat="1" ht="13.5">
      <c r="B49" s="29" t="s">
        <v>41</v>
      </c>
    </row>
    <row r="50" spans="2:6" s="29" customFormat="1" ht="27.75" customHeight="1">
      <c r="B50" s="31" t="s">
        <v>43</v>
      </c>
      <c r="C50" s="36" t="s">
        <v>52</v>
      </c>
      <c r="D50" s="37"/>
      <c r="E50" s="32" t="s">
        <v>51</v>
      </c>
      <c r="F50" s="33"/>
    </row>
    <row r="51" spans="2:6" s="29" customFormat="1" ht="13.5">
      <c r="B51" s="30" t="s">
        <v>44</v>
      </c>
      <c r="C51" s="34">
        <v>1</v>
      </c>
      <c r="D51" s="35"/>
      <c r="E51" s="34">
        <v>1</v>
      </c>
      <c r="F51" s="35"/>
    </row>
    <row r="52" s="29" customFormat="1" ht="13.5"/>
    <row r="53" s="29" customFormat="1" ht="13.5">
      <c r="B53" s="29" t="s">
        <v>42</v>
      </c>
    </row>
    <row r="54" s="29" customFormat="1" ht="13.5">
      <c r="B54" s="29" t="s">
        <v>45</v>
      </c>
    </row>
  </sheetData>
  <mergeCells count="4">
    <mergeCell ref="C50:D50"/>
    <mergeCell ref="C51:D51"/>
    <mergeCell ref="E50:F50"/>
    <mergeCell ref="E51:F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2001-11-13T04:24:04Z</cp:lastPrinted>
  <dcterms:created xsi:type="dcterms:W3CDTF">2001-11-13T01:43:58Z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