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<sst xmlns="http://schemas.openxmlformats.org/spreadsheetml/2006/main" count="1116" uniqueCount="624">
  <si>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</si>
  <si>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</si>
  <si>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</si>
  <si>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</si>
  <si>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</si>
  <si>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</si>
  <si>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</si>
  <si>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</si>
  <si>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</si>
  <si>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</si>
  <si>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</si>
  <si>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</si>
  <si>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</si>
  <si>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</si>
  <si>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</si>
  <si>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</si>
  <si>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</si>
  <si>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</si>
  <si>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</si>
  <si>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</si>
  <si>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</si>
  <si>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</si>
  <si>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</si>
  <si>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</si>
  <si>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</si>
  <si>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</si>
  <si>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</si>
  <si>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</si>
  <si>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</si>
  <si>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</si>
  <si>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</si>
  <si>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</si>
  <si>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</si>
  <si>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</si>
  <si>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</si>
  <si>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</si>
  <si>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</si>
  <si>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</si>
  <si>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</si>
  <si>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</si>
  <si>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</si>
  <si>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</si>
  <si>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</si>
  <si>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</si>
  <si>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</si>
  <si>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</si>
  <si>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</si>
  <si>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</si>
  <si>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</si>
  <si>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</si>
  <si>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</si>
  <si>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</si>
  <si>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</si>
  <si>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</si>
  <si>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</si>
  <si>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</si>
  <si>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</si>
  <si>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</si>
  <si>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</si>
  <si>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</si>
  <si>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</si>
  <si>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</si>
  <si>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</si>
  <si>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</si>
  <si>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</si>
  <si>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</si>
  <si>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</si>
  <si>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</si>
  <si>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</si>
  <si>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</si>
  <si>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</si>
  <si>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</si>
  <si>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</si>
  <si>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</si>
  <si>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</si>
  <si>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</si>
  <si>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</si>
  <si>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</si>
  <si>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</si>
  <si>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</si>
  <si>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</si>
  <si>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</si>
  <si>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</si>
  <si>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</si>
  <si>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</si>
  <si>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</si>
  <si>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</si>
  <si>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</si>
  <si>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</si>
  <si>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</si>
  <si>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</si>
  <si>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</si>
  <si>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</si>
  <si>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</si>
  <si>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</si>
  <si>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</si>
  <si>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</si>
  <si>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</si>
  <si>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</si>
  <si>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</si>
  <si>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</si>
  <si>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</si>
  <si>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</si>
  <si>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</si>
  <si>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</si>
  <si>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</si>
  <si>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</si>
  <si>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</si>
  <si>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</si>
  <si>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</si>
  <si>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</si>
  <si>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</si>
  <si>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</si>
  <si>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</si>
  <si>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</si>
  <si>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</si>
  <si>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</si>
  <si>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</si>
  <si>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</si>
  <si>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</si>
  <si>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</si>
  <si>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</si>
  <si>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</si>
  <si>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</si>
  <si>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</si>
  <si>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</si>
  <si>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</si>
  <si>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</si>
  <si>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</si>
  <si>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</si>
  <si>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</si>
  <si>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</si>
  <si>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</si>
  <si>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</si>
  <si>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</si>
  <si>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</si>
  <si>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</si>
  <si>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</si>
  <si>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</si>
  <si>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</si>
  <si>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</si>
  <si>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</si>
  <si>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</si>
  <si>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</si>
  <si>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</si>
  <si>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</si>
  <si>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</si>
  <si>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</si>
  <si>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</si>
  <si>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</si>
  <si>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</si>
  <si>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</si>
  <si>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</si>
  <si>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</si>
  <si>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</si>
  <si>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</si>
  <si>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</si>
  <si>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</si>
  <si>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</si>
  <si>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</si>
  <si>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</si>
  <si>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</si>
  <si>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</si>
  <si>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</si>
  <si>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</si>
  <si>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</si>
  <si>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</si>
  <si>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</si>
  <si>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</si>
  <si>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</si>
  <si>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</si>
  <si>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</si>
  <si>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</si>
  <si>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</si>
  <si>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</si>
  <si>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</si>
  <si>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</si>
  <si>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</si>
  <si>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</si>
  <si>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</si>
  <si>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</si>
  <si>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</si>
  <si>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</si>
  <si>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</si>
  <si>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</si>
  <si>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</si>
  <si>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</si>
  <si>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</si>
  <si>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</si>
  <si>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</si>
  <si>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</si>
  <si>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</si>
  <si>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</si>
  <si>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</si>
  <si>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</si>
  <si>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</si>
  <si>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</si>
  <si>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</si>
  <si>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</si>
  <si>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</si>
  <si>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</si>
  <si>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</si>
  <si>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</si>
  <si>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</si>
  <si>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</si>
  <si>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</si>
  <si>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</si>
  <si>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</si>
  <si>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</si>
  <si>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</si>
  <si>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</si>
  <si>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</si>
  <si>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</si>
  <si>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</si>
  <si>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</si>
  <si>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</si>
  <si>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</si>
  <si>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</si>
  <si>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</si>
  <si>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</si>
  <si>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</si>
  <si>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</si>
  <si>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</si>
  <si>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</si>
  <si>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</si>
  <si>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</si>
  <si>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</si>
  <si>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</si>
  <si>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</si>
  <si>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</si>
  <si>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</si>
  <si>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</si>
  <si>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</si>
  <si>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</si>
  <si>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</si>
  <si>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</si>
  <si>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</si>
  <si>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</si>
  <si>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</si>
  <si>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</si>
  <si>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</si>
  <si>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</si>
  <si>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</si>
  <si>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</si>
  <si>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</si>
  <si>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</si>
  <si>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</si>
  <si>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</si>
  <si>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</si>
  <si>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</si>
  <si>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</si>
  <si>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</si>
  <si>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</si>
  <si>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</si>
  <si>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</si>
  <si>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</si>
  <si>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</si>
  <si>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</si>
  <si>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</si>
  <si>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</si>
  <si>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</si>
  <si>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</si>
  <si>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</si>
  <si>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</si>
  <si>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</si>
  <si>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</si>
  <si>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</si>
  <si>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</si>
  <si>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</si>
  <si>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</si>
  <si>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</si>
  <si>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</si>
  <si>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</si>
  <si>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</si>
  <si>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</si>
  <si>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</si>
  <si>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</si>
  <si>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</si>
  <si>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</si>
  <si>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</si>
  <si>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</si>
  <si>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</si>
  <si>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</si>
  <si>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</si>
  <si>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</si>
  <si>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</si>
  <si>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</si>
  <si>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</si>
  <si>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</si>
  <si>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</si>
  <si>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</si>
  <si>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</si>
  <si>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</si>
  <si>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</si>
  <si>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</si>
  <si>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</si>
  <si>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</si>
  <si>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</si>
  <si>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</si>
  <si>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</si>
  <si>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</si>
  <si>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</si>
  <si>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</si>
  <si>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</si>
  <si>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</si>
  <si>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</si>
  <si>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</si>
  <si>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</si>
  <si>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</si>
  <si>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</si>
  <si>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</si>
  <si>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</si>
  <si>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</si>
  <si>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</si>
  <si>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</si>
  <si>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</si>
  <si>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</si>
  <si>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</si>
  <si>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</si>
  <si>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</si>
  <si>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</si>
  <si>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</si>
  <si>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</si>
  <si>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</si>
  <si>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</si>
  <si>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</si>
  <si>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</si>
  <si>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</si>
  <si>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</si>
  <si>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</si>
  <si>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</si>
  <si>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</si>
  <si>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</si>
  <si>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</si>
  <si>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</si>
  <si>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</si>
  <si>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</si>
  <si>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</si>
  <si>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</si>
  <si>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</si>
  <si>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</si>
  <si>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</si>
  <si>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</si>
  <si>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</si>
  <si>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</si>
  <si>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</si>
  <si>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</si>
  <si>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</si>
  <si>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</si>
  <si>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</si>
  <si>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</si>
  <si>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</si>
  <si>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</si>
  <si>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</si>
  <si>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</si>
  <si>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</si>
  <si>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</si>
  <si>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</si>
  <si>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</si>
  <si>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</si>
  <si>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</si>
  <si>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</si>
  <si>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</si>
  <si>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</si>
  <si>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</si>
  <si>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</si>
  <si>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</si>
  <si>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</si>
  <si>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</si>
  <si>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</si>
  <si>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</si>
  <si>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</si>
  <si>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</si>
  <si>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</si>
  <si>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</si>
  <si>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</si>
  <si>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</si>
  <si>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</si>
  <si>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</si>
  <si>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</si>
  <si>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</si>
  <si>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</si>
  <si>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</si>
  <si>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</si>
  <si>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</si>
  <si>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</si>
  <si>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</si>
  <si>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</si>
  <si>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</si>
  <si>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</si>
  <si>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</si>
  <si>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</si>
  <si>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</si>
  <si>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t>
    <phoneticPr fontId="5"/>
  </si>
  <si>
    <t>高齢者・障害者住宅整備資金貸付事業費</t>
    <phoneticPr fontId="5"/>
  </si>
  <si>
    <t>土地取得費</t>
    <phoneticPr fontId="5"/>
  </si>
  <si>
    <t>-</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</si>
  <si>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</si>
  <si>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</si>
  <si>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</si>
  <si>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</si>
  <si>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</si>
  <si>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</si>
  <si>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</si>
  <si>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</si>
  <si>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</si>
  <si>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</si>
  <si>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</si>
  <si>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</si>
  <si>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</si>
  <si>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</si>
  <si>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</si>
  <si>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</si>
  <si>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</si>
  <si>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介護保険費</t>
    <phoneticPr fontId="5"/>
  </si>
  <si>
    <t>後期高齢者医療費</t>
    <phoneticPr fontId="5"/>
  </si>
  <si>
    <t>水道事業</t>
    <phoneticPr fontId="5"/>
  </si>
  <si>
    <t>法適用企業</t>
    <phoneticPr fontId="5"/>
  </si>
  <si>
    <t>工業用水道事業</t>
    <phoneticPr fontId="5"/>
  </si>
  <si>
    <t>病院事業</t>
    <phoneticPr fontId="5"/>
  </si>
  <si>
    <t>法適用企業</t>
    <phoneticPr fontId="5"/>
  </si>
  <si>
    <t>下水道等事業</t>
    <phoneticPr fontId="5"/>
  </si>
  <si>
    <t>法適用企業</t>
    <phoneticPr fontId="5"/>
  </si>
  <si>
    <t>電気事業費</t>
    <phoneticPr fontId="5"/>
  </si>
  <si>
    <t>-</t>
    <phoneticPr fontId="5"/>
  </si>
  <si>
    <t>法非適用企業</t>
    <phoneticPr fontId="5"/>
  </si>
  <si>
    <t>公設地方卸売市場事業費</t>
    <phoneticPr fontId="5"/>
  </si>
  <si>
    <t>-</t>
    <phoneticPr fontId="5"/>
  </si>
  <si>
    <t>法非適用企業</t>
    <phoneticPr fontId="5"/>
  </si>
  <si>
    <t>観光施設運営事業費</t>
    <phoneticPr fontId="5"/>
  </si>
  <si>
    <t>-</t>
    <phoneticPr fontId="5"/>
  </si>
  <si>
    <t>温泉事業費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</si>
  <si>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</si>
  <si>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</si>
  <si>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</si>
  <si>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</si>
  <si>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</si>
  <si>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</si>
  <si>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</si>
  <si>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</si>
  <si>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</si>
  <si>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</si>
  <si>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</si>
  <si>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</si>
  <si>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</si>
  <si>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</si>
  <si>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</si>
  <si>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</si>
  <si>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</si>
  <si>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</si>
  <si>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</si>
  <si>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</si>
  <si>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</si>
  <si>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</si>
  <si>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</si>
  <si>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</si>
  <si>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</si>
  <si>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</si>
  <si>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</si>
  <si>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</si>
  <si>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</si>
  <si>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</si>
  <si>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</si>
  <si>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</si>
  <si>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</si>
  <si>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</si>
  <si>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</si>
  <si>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</si>
  <si>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</si>
  <si>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</si>
  <si>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</si>
  <si>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</si>
  <si>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</si>
  <si>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</si>
  <si>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</si>
  <si>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</si>
  <si>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</si>
  <si>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</si>
  <si>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</si>
  <si>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</si>
  <si>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</si>
  <si>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</si>
  <si>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</si>
  <si>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</si>
  <si>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</si>
  <si>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</si>
  <si>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</si>
  <si>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</si>
  <si>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</si>
  <si>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</si>
  <si>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</si>
  <si>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</si>
  <si>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</si>
  <si>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</si>
  <si>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</si>
  <si>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</si>
  <si>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</si>
  <si>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</si>
  <si>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</si>
  <si>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</si>
  <si>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</si>
  <si>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</si>
  <si>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</si>
  <si>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</si>
  <si>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</si>
  <si>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</si>
  <si>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</si>
  <si>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</si>
  <si>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</si>
  <si>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</si>
  <si>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</si>
  <si>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</si>
  <si>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</si>
  <si>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</si>
  <si>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</si>
  <si>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</si>
  <si>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</si>
  <si>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</si>
  <si>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</si>
  <si>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</si>
  <si>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</si>
  <si>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</si>
  <si>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</si>
  <si>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</si>
  <si>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</si>
  <si>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</si>
  <si>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</si>
  <si>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</si>
  <si>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</si>
  <si>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</si>
  <si>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</si>
  <si>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</si>
  <si>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</si>
  <si>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</si>
  <si>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</si>
  <si>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</si>
  <si>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</si>
  <si>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</si>
  <si>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</si>
  <si>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</si>
  <si>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</si>
  <si>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</si>
  <si>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</si>
  <si>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</si>
  <si>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</si>
  <si>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</si>
  <si>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</si>
  <si>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</si>
  <si>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</si>
  <si>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</si>
  <si>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</si>
  <si>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</si>
  <si>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</si>
  <si>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</si>
  <si>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</si>
  <si>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</si>
  <si>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</si>
  <si>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</si>
  <si>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</si>
  <si>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</si>
  <si>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</si>
  <si>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</si>
  <si>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</si>
  <si>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</si>
  <si>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</si>
  <si>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</si>
  <si>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</si>
  <si>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</si>
  <si>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</si>
  <si>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</si>
  <si>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</si>
  <si>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</si>
  <si>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</si>
  <si>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</si>
  <si>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</si>
  <si>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</si>
  <si>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</si>
  <si>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</si>
  <si>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</si>
  <si>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</si>
  <si>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</si>
  <si>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</si>
  <si>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</si>
  <si>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0.28</t>
  </si>
  <si>
    <t>下水道等事業</t>
  </si>
  <si>
    <t>病院事業</t>
  </si>
  <si>
    <t>一般会計</t>
  </si>
  <si>
    <t>水道事業</t>
  </si>
  <si>
    <t>介護保険費</t>
  </si>
  <si>
    <t>国民健康保険費</t>
  </si>
  <si>
    <t>母子父子寡婦福祉資金貸付事業費</t>
  </si>
  <si>
    <t>工業用水道事業</t>
  </si>
  <si>
    <t>その他会計（赤字）</t>
  </si>
  <si>
    <t>その他会計（黒字）</t>
  </si>
  <si>
    <t>（百万円）</t>
    <phoneticPr fontId="5"/>
  </si>
  <si>
    <t>H30</t>
    <phoneticPr fontId="5"/>
  </si>
  <si>
    <t>R01</t>
    <phoneticPr fontId="5"/>
  </si>
  <si>
    <t>R02</t>
    <phoneticPr fontId="5"/>
  </si>
  <si>
    <t>R03</t>
    <phoneticPr fontId="5"/>
  </si>
  <si>
    <t>R04</t>
    <phoneticPr fontId="5"/>
  </si>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</sst>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D51C-45B7-A4A7-31E39A5045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57541</c:v>
                </c:pt>
                <c:pt idx="1">
                  <c:v>79578</c:v>
                </c:pt>
                <c:pt idx="2">
                  <c:v>45599</c:v>
                </c:pt>
                <c:pt idx="3">
                  <c:v>52195</c:v>
                </c:pt>
                <c:pt idx="4">
                  <c:v>46574</c:v>
                </c:pt>
              </c:numCache>
            </c:numRef>
          </c:val>
          <c:smooth val="0"/>
          <c:extLst>
            <c:ext xmlns:c16="http://schemas.microsoft.com/office/drawing/2014/chart" uri="{C3380CC4-5D6E-409C-BE32-E72D297353CC}">
              <c16:uniqueId val="{00000001-D51C-45B7-A4A7-31E39A5045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4.32</c:v>
                </c:pt>
                <c:pt idx="1">
                  <c:v>3.79</c:v>
                </c:pt>
                <c:pt idx="2">
                  <c:v>4.16</c:v>
                </c:pt>
                <c:pt idx="3">
                  <c:v>5.8</c:v>
                </c:pt>
                <c:pt idx="4">
                  <c:v>5.24</c:v>
                </c:pt>
              </c:numCache>
            </c:numRef>
          </c:val>
          <c:extLst>
            <c:ext xmlns:c16="http://schemas.microsoft.com/office/drawing/2014/chart" uri="{C3380CC4-5D6E-409C-BE32-E72D297353CC}">
              <c16:uniqueId val="{00000000-A990-47F6-9355-BCD759E47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6.74</c:v>
                </c:pt>
                <c:pt idx="1">
                  <c:v>7.45</c:v>
                </c:pt>
                <c:pt idx="2">
                  <c:v>6.42</c:v>
                </c:pt>
                <c:pt idx="3">
                  <c:v>6.66</c:v>
                </c:pt>
                <c:pt idx="4">
                  <c:v>7.32</c:v>
                </c:pt>
              </c:numCache>
            </c:numRef>
          </c:val>
          <c:extLst>
            <c:ext xmlns:c16="http://schemas.microsoft.com/office/drawing/2014/chart" uri="{C3380CC4-5D6E-409C-BE32-E72D297353CC}">
              <c16:uniqueId val="{00000001-A990-47F6-9355-BCD759E47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0.09</c:v>
                </c:pt>
                <c:pt idx="2">
                  <c:v>-0.38</c:v>
                </c:pt>
                <c:pt idx="3">
                  <c:v>2.2599999999999998</c:v>
                </c:pt>
                <c:pt idx="4">
                  <c:v>-0.28000000000000003</c:v>
                </c:pt>
              </c:numCache>
            </c:numRef>
          </c:val>
          <c:smooth val="0"/>
          <c:extLst>
            <c:ext xmlns:c16="http://schemas.microsoft.com/office/drawing/2014/chart" uri="{C3380CC4-5D6E-409C-BE32-E72D297353CC}">
              <c16:uniqueId val="{00000002-A990-47F6-9355-BCD759E47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0.1</c:v>
                </c:pt>
                <c:pt idx="4">
                  <c:v>#N/A</c:v>
                </c:pt>
                <c:pt idx="5">
                  <c:v>0.08</c:v>
                </c:pt>
                <c:pt idx="6">
                  <c:v>#N/A</c:v>
                </c:pt>
                <c:pt idx="7">
                  <c:v>0.01</c:v>
                </c:pt>
                <c:pt idx="8">
                  <c:v>#N/A</c:v>
                </c:pt>
                <c:pt idx="9">
                  <c:v>0.02</c:v>
                </c:pt>
              </c:numCache>
            </c:numRef>
          </c:val>
          <c:extLst>
            <c:ext xmlns:c16="http://schemas.microsoft.com/office/drawing/2014/chart" uri="{C3380CC4-5D6E-409C-BE32-E72D297353CC}">
              <c16:uniqueId val="{00000000-DDC7-415D-9F24-4FC5D963E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C7-415D-9F24-4FC5D963E656}"/>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DC7-415D-9F24-4FC5D963E656}"/>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0.06</c:v>
                </c:pt>
                <c:pt idx="4">
                  <c:v>#N/A</c:v>
                </c:pt>
                <c:pt idx="5">
                  <c:v>0.11</c:v>
                </c:pt>
                <c:pt idx="6">
                  <c:v>#N/A</c:v>
                </c:pt>
                <c:pt idx="7">
                  <c:v>0.15</c:v>
                </c:pt>
                <c:pt idx="8">
                  <c:v>#N/A</c:v>
                </c:pt>
                <c:pt idx="9">
                  <c:v>0.1</c:v>
                </c:pt>
              </c:numCache>
            </c:numRef>
          </c:val>
          <c:extLst>
            <c:ext xmlns:c16="http://schemas.microsoft.com/office/drawing/2014/chart" uri="{C3380CC4-5D6E-409C-BE32-E72D297353CC}">
              <c16:uniqueId val="{00000003-DDC7-415D-9F24-4FC5D963E656}"/>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1.05</c:v>
                </c:pt>
                <c:pt idx="2">
                  <c:v>#N/A</c:v>
                </c:pt>
                <c:pt idx="3">
                  <c:v>0.54</c:v>
                </c:pt>
                <c:pt idx="4">
                  <c:v>#N/A</c:v>
                </c:pt>
                <c:pt idx="5">
                  <c:v>0.39</c:v>
                </c:pt>
                <c:pt idx="6">
                  <c:v>#N/A</c:v>
                </c:pt>
                <c:pt idx="7">
                  <c:v>0.46</c:v>
                </c:pt>
                <c:pt idx="8">
                  <c:v>#N/A</c:v>
                </c:pt>
                <c:pt idx="9">
                  <c:v>0.19</c:v>
                </c:pt>
              </c:numCache>
            </c:numRef>
          </c:val>
          <c:extLst>
            <c:ext xmlns:c16="http://schemas.microsoft.com/office/drawing/2014/chart" uri="{C3380CC4-5D6E-409C-BE32-E72D297353CC}">
              <c16:uniqueId val="{00000004-DDC7-415D-9F24-4FC5D963E656}"/>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1.31</c:v>
                </c:pt>
                <c:pt idx="4">
                  <c:v>#N/A</c:v>
                </c:pt>
                <c:pt idx="5">
                  <c:v>1.73</c:v>
                </c:pt>
                <c:pt idx="6">
                  <c:v>#N/A</c:v>
                </c:pt>
                <c:pt idx="7">
                  <c:v>2.21</c:v>
                </c:pt>
                <c:pt idx="8">
                  <c:v>#N/A</c:v>
                </c:pt>
                <c:pt idx="9">
                  <c:v>2.12</c:v>
                </c:pt>
              </c:numCache>
            </c:numRef>
          </c:val>
          <c:extLst>
            <c:ext xmlns:c16="http://schemas.microsoft.com/office/drawing/2014/chart" uri="{C3380CC4-5D6E-409C-BE32-E72D297353CC}">
              <c16:uniqueId val="{00000005-DDC7-415D-9F24-4FC5D963E656}"/>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4.22</c:v>
                </c:pt>
                <c:pt idx="2">
                  <c:v>#N/A</c:v>
                </c:pt>
                <c:pt idx="3">
                  <c:v>3.81</c:v>
                </c:pt>
                <c:pt idx="4">
                  <c:v>#N/A</c:v>
                </c:pt>
                <c:pt idx="5">
                  <c:v>4</c:v>
                </c:pt>
                <c:pt idx="6">
                  <c:v>#N/A</c:v>
                </c:pt>
                <c:pt idx="7">
                  <c:v>4.2300000000000004</c:v>
                </c:pt>
                <c:pt idx="8">
                  <c:v>#N/A</c:v>
                </c:pt>
                <c:pt idx="9">
                  <c:v>4.5</c:v>
                </c:pt>
              </c:numCache>
            </c:numRef>
          </c:val>
          <c:extLst>
            <c:ext xmlns:c16="http://schemas.microsoft.com/office/drawing/2014/chart" uri="{C3380CC4-5D6E-409C-BE32-E72D297353CC}">
              <c16:uniqueId val="{00000006-DDC7-415D-9F24-4FC5D963E6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4.28</c:v>
                </c:pt>
                <c:pt idx="2">
                  <c:v>#N/A</c:v>
                </c:pt>
                <c:pt idx="3">
                  <c:v>3.66</c:v>
                </c:pt>
                <c:pt idx="4">
                  <c:v>#N/A</c:v>
                </c:pt>
                <c:pt idx="5">
                  <c:v>4.01</c:v>
                </c:pt>
                <c:pt idx="6">
                  <c:v>#N/A</c:v>
                </c:pt>
                <c:pt idx="7">
                  <c:v>5.64</c:v>
                </c:pt>
                <c:pt idx="8">
                  <c:v>#N/A</c:v>
                </c:pt>
                <c:pt idx="9">
                  <c:v>5.12</c:v>
                </c:pt>
              </c:numCache>
            </c:numRef>
          </c:val>
          <c:extLst>
            <c:ext xmlns:c16="http://schemas.microsoft.com/office/drawing/2014/chart" uri="{C3380CC4-5D6E-409C-BE32-E72D297353CC}">
              <c16:uniqueId val="{00000007-DDC7-415D-9F24-4FC5D963E656}"/>
            </c:ext>
          </c:extLst>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4.54</c:v>
                </c:pt>
                <c:pt idx="2">
                  <c:v>#N/A</c:v>
                </c:pt>
                <c:pt idx="3">
                  <c:v>3.18</c:v>
                </c:pt>
                <c:pt idx="4">
                  <c:v>#N/A</c:v>
                </c:pt>
                <c:pt idx="5">
                  <c:v>3.94</c:v>
                </c:pt>
                <c:pt idx="6">
                  <c:v>#N/A</c:v>
                </c:pt>
                <c:pt idx="7">
                  <c:v>5.3</c:v>
                </c:pt>
                <c:pt idx="8">
                  <c:v>#N/A</c:v>
                </c:pt>
                <c:pt idx="9">
                  <c:v>6.84</c:v>
                </c:pt>
              </c:numCache>
            </c:numRef>
          </c:val>
          <c:extLst>
            <c:ext xmlns:c16="http://schemas.microsoft.com/office/drawing/2014/chart" uri="{C3380CC4-5D6E-409C-BE32-E72D297353CC}">
              <c16:uniqueId val="{00000008-DDC7-415D-9F24-4FC5D963E656}"/>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5.27</c:v>
                </c:pt>
                <c:pt idx="2">
                  <c:v>#N/A</c:v>
                </c:pt>
                <c:pt idx="3">
                  <c:v>5.93</c:v>
                </c:pt>
                <c:pt idx="4">
                  <c:v>#N/A</c:v>
                </c:pt>
                <c:pt idx="5">
                  <c:v>6.52</c:v>
                </c:pt>
                <c:pt idx="6">
                  <c:v>#N/A</c:v>
                </c:pt>
                <c:pt idx="7">
                  <c:v>6.48</c:v>
                </c:pt>
                <c:pt idx="8">
                  <c:v>#N/A</c:v>
                </c:pt>
                <c:pt idx="9">
                  <c:v>7.14</c:v>
                </c:pt>
              </c:numCache>
            </c:numRef>
          </c:val>
          <c:extLst>
            <c:ext xmlns:c16="http://schemas.microsoft.com/office/drawing/2014/chart" uri="{C3380CC4-5D6E-409C-BE32-E72D297353CC}">
              <c16:uniqueId val="{00000009-DDC7-415D-9F24-4FC5D963E6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10439</c:v>
                </c:pt>
                <c:pt idx="5">
                  <c:v>10437</c:v>
                </c:pt>
                <c:pt idx="8">
                  <c:v>10402</c:v>
                </c:pt>
                <c:pt idx="11">
                  <c:v>10384</c:v>
                </c:pt>
                <c:pt idx="14">
                  <c:v>10185</c:v>
                </c:pt>
              </c:numCache>
            </c:numRef>
          </c:val>
          <c:extLst>
            <c:ext xmlns:c16="http://schemas.microsoft.com/office/drawing/2014/chart" uri="{C3380CC4-5D6E-409C-BE32-E72D297353CC}">
              <c16:uniqueId val="{00000000-120F-4704-B03E-B1743CE0A7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12</c:v>
                </c:pt>
                <c:pt idx="9">
                  <c:v>12</c:v>
                </c:pt>
                <c:pt idx="12">
                  <c:v>7</c:v>
                </c:pt>
              </c:numCache>
            </c:numRef>
          </c:val>
          <c:extLst>
            <c:ext xmlns:c16="http://schemas.microsoft.com/office/drawing/2014/chart" uri="{C3380CC4-5D6E-409C-BE32-E72D297353CC}">
              <c16:uniqueId val="{00000001-120F-4704-B03E-B1743CE0A7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28</c:v>
                </c:pt>
                <c:pt idx="6">
                  <c:v>19</c:v>
                </c:pt>
                <c:pt idx="9">
                  <c:v>14</c:v>
                </c:pt>
                <c:pt idx="12">
                  <c:v>10</c:v>
                </c:pt>
              </c:numCache>
            </c:numRef>
          </c:val>
          <c:extLst>
            <c:ext xmlns:c16="http://schemas.microsoft.com/office/drawing/2014/chart" uri="{C3380CC4-5D6E-409C-BE32-E72D297353CC}">
              <c16:uniqueId val="{00000002-120F-4704-B03E-B1743CE0A7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343</c:v>
                </c:pt>
                <c:pt idx="3">
                  <c:v>332</c:v>
                </c:pt>
                <c:pt idx="6">
                  <c:v>349</c:v>
                </c:pt>
                <c:pt idx="9">
                  <c:v>358</c:v>
                </c:pt>
                <c:pt idx="12">
                  <c:v>319</c:v>
                </c:pt>
              </c:numCache>
            </c:numRef>
          </c:val>
          <c:extLst>
            <c:ext xmlns:c16="http://schemas.microsoft.com/office/drawing/2014/chart" uri="{C3380CC4-5D6E-409C-BE32-E72D297353CC}">
              <c16:uniqueId val="{00000003-120F-4704-B03E-B1743CE0A7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4612</c:v>
                </c:pt>
                <c:pt idx="3">
                  <c:v>4515</c:v>
                </c:pt>
                <c:pt idx="6">
                  <c:v>4214</c:v>
                </c:pt>
                <c:pt idx="9">
                  <c:v>4098</c:v>
                </c:pt>
                <c:pt idx="12">
                  <c:v>4013</c:v>
                </c:pt>
              </c:numCache>
            </c:numRef>
          </c:val>
          <c:extLst>
            <c:ext xmlns:c16="http://schemas.microsoft.com/office/drawing/2014/chart" uri="{C3380CC4-5D6E-409C-BE32-E72D297353CC}">
              <c16:uniqueId val="{00000004-120F-4704-B03E-B1743CE0A7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0F-4704-B03E-B1743CE0A7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0F-4704-B03E-B1743CE0A7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9712</c:v>
                </c:pt>
                <c:pt idx="3">
                  <c:v>9603</c:v>
                </c:pt>
                <c:pt idx="6">
                  <c:v>9484</c:v>
                </c:pt>
                <c:pt idx="9">
                  <c:v>9554</c:v>
                </c:pt>
                <c:pt idx="12">
                  <c:v>9732</c:v>
                </c:pt>
              </c:numCache>
            </c:numRef>
          </c:val>
          <c:extLst>
            <c:ext xmlns:c16="http://schemas.microsoft.com/office/drawing/2014/chart" uri="{C3380CC4-5D6E-409C-BE32-E72D297353CC}">
              <c16:uniqueId val="{00000007-120F-4704-B03E-B1743CE0A7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4262</c:v>
                </c:pt>
                <c:pt idx="2">
                  <c:v>#N/A</c:v>
                </c:pt>
                <c:pt idx="3">
                  <c:v>#N/A</c:v>
                </c:pt>
                <c:pt idx="4">
                  <c:v>4041</c:v>
                </c:pt>
                <c:pt idx="5">
                  <c:v>#N/A</c:v>
                </c:pt>
                <c:pt idx="6">
                  <c:v>#N/A</c:v>
                </c:pt>
                <c:pt idx="7">
                  <c:v>3676</c:v>
                </c:pt>
                <c:pt idx="8">
                  <c:v>#N/A</c:v>
                </c:pt>
                <c:pt idx="9">
                  <c:v>#N/A</c:v>
                </c:pt>
                <c:pt idx="10">
                  <c:v>3652</c:v>
                </c:pt>
                <c:pt idx="11">
                  <c:v>#N/A</c:v>
                </c:pt>
                <c:pt idx="12">
                  <c:v>#N/A</c:v>
                </c:pt>
                <c:pt idx="13">
                  <c:v>3896</c:v>
                </c:pt>
                <c:pt idx="14">
                  <c:v>#N/A</c:v>
                </c:pt>
              </c:numCache>
            </c:numRef>
          </c:val>
          <c:smooth val="0"/>
          <c:extLst>
            <c:ext xmlns:c16="http://schemas.microsoft.com/office/drawing/2014/chart" uri="{C3380CC4-5D6E-409C-BE32-E72D297353CC}">
              <c16:uniqueId val="{00000008-120F-4704-B03E-B1743CE0A7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108813</c:v>
                </c:pt>
                <c:pt idx="5">
                  <c:v>110585</c:v>
                </c:pt>
                <c:pt idx="8">
                  <c:v>109620</c:v>
                </c:pt>
                <c:pt idx="11">
                  <c:v>108593</c:v>
                </c:pt>
                <c:pt idx="14">
                  <c:v>104735</c:v>
                </c:pt>
              </c:numCache>
            </c:numRef>
          </c:val>
          <c:extLst>
            <c:ext xmlns:c16="http://schemas.microsoft.com/office/drawing/2014/chart" uri="{C3380CC4-5D6E-409C-BE32-E72D297353CC}">
              <c16:uniqueId val="{00000000-AFDA-45A5-9DFD-7F5F4B514E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18726</c:v>
                </c:pt>
                <c:pt idx="5">
                  <c:v>17989</c:v>
                </c:pt>
                <c:pt idx="8">
                  <c:v>17818</c:v>
                </c:pt>
                <c:pt idx="11">
                  <c:v>18048</c:v>
                </c:pt>
                <c:pt idx="14">
                  <c:v>18503</c:v>
                </c:pt>
              </c:numCache>
            </c:numRef>
          </c:val>
          <c:extLst>
            <c:ext xmlns:c16="http://schemas.microsoft.com/office/drawing/2014/chart" uri="{C3380CC4-5D6E-409C-BE32-E72D297353CC}">
              <c16:uniqueId val="{00000001-AFDA-45A5-9DFD-7F5F4B514E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13648</c:v>
                </c:pt>
                <c:pt idx="5">
                  <c:v>13514</c:v>
                </c:pt>
                <c:pt idx="8">
                  <c:v>12537</c:v>
                </c:pt>
                <c:pt idx="11">
                  <c:v>13457</c:v>
                </c:pt>
                <c:pt idx="14">
                  <c:v>14404</c:v>
                </c:pt>
              </c:numCache>
            </c:numRef>
          </c:val>
          <c:extLst>
            <c:ext xmlns:c16="http://schemas.microsoft.com/office/drawing/2014/chart" uri="{C3380CC4-5D6E-409C-BE32-E72D297353CC}">
              <c16:uniqueId val="{00000002-AFDA-45A5-9DFD-7F5F4B514E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DA-45A5-9DFD-7F5F4B514E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DA-45A5-9DFD-7F5F4B514E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1938</c:v>
                </c:pt>
                <c:pt idx="3">
                  <c:v>1990</c:v>
                </c:pt>
                <c:pt idx="6">
                  <c:v>2225</c:v>
                </c:pt>
                <c:pt idx="9">
                  <c:v>2047</c:v>
                </c:pt>
                <c:pt idx="12">
                  <c:v>2127</c:v>
                </c:pt>
              </c:numCache>
            </c:numRef>
          </c:val>
          <c:extLst>
            <c:ext xmlns:c16="http://schemas.microsoft.com/office/drawing/2014/chart" uri="{C3380CC4-5D6E-409C-BE32-E72D297353CC}">
              <c16:uniqueId val="{00000005-AFDA-45A5-9DFD-7F5F4B514E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9290</c:v>
                </c:pt>
                <c:pt idx="3">
                  <c:v>9260</c:v>
                </c:pt>
                <c:pt idx="6">
                  <c:v>9063</c:v>
                </c:pt>
                <c:pt idx="9">
                  <c:v>8938</c:v>
                </c:pt>
                <c:pt idx="12">
                  <c:v>9037</c:v>
                </c:pt>
              </c:numCache>
            </c:numRef>
          </c:val>
          <c:extLst>
            <c:ext xmlns:c16="http://schemas.microsoft.com/office/drawing/2014/chart" uri="{C3380CC4-5D6E-409C-BE32-E72D297353CC}">
              <c16:uniqueId val="{00000006-AFDA-45A5-9DFD-7F5F4B514E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1986</c:v>
                </c:pt>
                <c:pt idx="3">
                  <c:v>2101</c:v>
                </c:pt>
                <c:pt idx="6">
                  <c:v>1986</c:v>
                </c:pt>
                <c:pt idx="9">
                  <c:v>2001</c:v>
                </c:pt>
                <c:pt idx="12">
                  <c:v>1951</c:v>
                </c:pt>
              </c:numCache>
            </c:numRef>
          </c:val>
          <c:extLst>
            <c:ext xmlns:c16="http://schemas.microsoft.com/office/drawing/2014/chart" uri="{C3380CC4-5D6E-409C-BE32-E72D297353CC}">
              <c16:uniqueId val="{00000007-AFDA-45A5-9DFD-7F5F4B514E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48588</c:v>
                </c:pt>
                <c:pt idx="3">
                  <c:v>46082</c:v>
                </c:pt>
                <c:pt idx="6">
                  <c:v>41854</c:v>
                </c:pt>
                <c:pt idx="9">
                  <c:v>38307</c:v>
                </c:pt>
                <c:pt idx="12">
                  <c:v>35216</c:v>
                </c:pt>
              </c:numCache>
            </c:numRef>
          </c:val>
          <c:extLst>
            <c:ext xmlns:c16="http://schemas.microsoft.com/office/drawing/2014/chart" uri="{C3380CC4-5D6E-409C-BE32-E72D297353CC}">
              <c16:uniqueId val="{00000008-AFDA-45A5-9DFD-7F5F4B514E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662</c:v>
                </c:pt>
                <c:pt idx="3">
                  <c:v>622</c:v>
                </c:pt>
                <c:pt idx="6">
                  <c:v>589</c:v>
                </c:pt>
                <c:pt idx="9">
                  <c:v>551</c:v>
                </c:pt>
                <c:pt idx="12">
                  <c:v>520</c:v>
                </c:pt>
              </c:numCache>
            </c:numRef>
          </c:val>
          <c:extLst>
            <c:ext xmlns:c16="http://schemas.microsoft.com/office/drawing/2014/chart" uri="{C3380CC4-5D6E-409C-BE32-E72D297353CC}">
              <c16:uniqueId val="{00000009-AFDA-45A5-9DFD-7F5F4B514E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104981</c:v>
                </c:pt>
                <c:pt idx="3">
                  <c:v>110750</c:v>
                </c:pt>
                <c:pt idx="6">
                  <c:v>112833</c:v>
                </c:pt>
                <c:pt idx="9">
                  <c:v>116095</c:v>
                </c:pt>
                <c:pt idx="12">
                  <c:v>115229</c:v>
                </c:pt>
              </c:numCache>
            </c:numRef>
          </c:val>
          <c:extLst>
            <c:ext xmlns:c16="http://schemas.microsoft.com/office/drawing/2014/chart" uri="{C3380CC4-5D6E-409C-BE32-E72D297353CC}">
              <c16:uniqueId val="{0000000A-AFDA-45A5-9DFD-7F5F4B514E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26259</c:v>
                </c:pt>
                <c:pt idx="2">
                  <c:v>#N/A</c:v>
                </c:pt>
                <c:pt idx="3">
                  <c:v>#N/A</c:v>
                </c:pt>
                <c:pt idx="4">
                  <c:v>28717</c:v>
                </c:pt>
                <c:pt idx="5">
                  <c:v>#N/A</c:v>
                </c:pt>
                <c:pt idx="6">
                  <c:v>#N/A</c:v>
                </c:pt>
                <c:pt idx="7">
                  <c:v>28575</c:v>
                </c:pt>
                <c:pt idx="8">
                  <c:v>#N/A</c:v>
                </c:pt>
                <c:pt idx="9">
                  <c:v>#N/A</c:v>
                </c:pt>
                <c:pt idx="10">
                  <c:v>27841</c:v>
                </c:pt>
                <c:pt idx="11">
                  <c:v>#N/A</c:v>
                </c:pt>
                <c:pt idx="12">
                  <c:v>#N/A</c:v>
                </c:pt>
                <c:pt idx="13">
                  <c:v>26438</c:v>
                </c:pt>
                <c:pt idx="14">
                  <c:v>#N/A</c:v>
                </c:pt>
              </c:numCache>
            </c:numRef>
          </c:val>
          <c:smooth val="0"/>
          <c:extLst>
            <c:ext xmlns:c16="http://schemas.microsoft.com/office/drawing/2014/chart" uri="{C3380CC4-5D6E-409C-BE32-E72D297353CC}">
              <c16:uniqueId val="{0000000B-AFDA-45A5-9DFD-7F5F4B514E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3271</c:v>
                </c:pt>
                <c:pt idx="1">
                  <c:v>3520</c:v>
                </c:pt>
                <c:pt idx="2">
                  <c:v>3757</c:v>
                </c:pt>
              </c:numCache>
            </c:numRef>
          </c:val>
          <c:extLst>
            <c:ext xmlns:c16="http://schemas.microsoft.com/office/drawing/2014/chart" uri="{C3380CC4-5D6E-409C-BE32-E72D297353CC}">
              <c16:uniqueId val="{00000000-F034-4314-A6D4-E03AB0022F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1026</c:v>
                </c:pt>
                <c:pt idx="1">
                  <c:v>1034</c:v>
                </c:pt>
                <c:pt idx="2">
                  <c:v>1043</c:v>
                </c:pt>
              </c:numCache>
            </c:numRef>
          </c:val>
          <c:extLst>
            <c:ext xmlns:c16="http://schemas.microsoft.com/office/drawing/2014/chart" uri="{C3380CC4-5D6E-409C-BE32-E72D297353CC}">
              <c16:uniqueId val="{00000001-F034-4314-A6D4-E03AB0022F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6034</c:v>
                </c:pt>
                <c:pt idx="1">
                  <c:v>5843</c:v>
                </c:pt>
                <c:pt idx="2">
                  <c:v>6024</c:v>
                </c:pt>
              </c:numCache>
            </c:numRef>
          </c:val>
          <c:extLst>
            <c:ext xmlns:c16="http://schemas.microsoft.com/office/drawing/2014/chart" uri="{C3380CC4-5D6E-409C-BE32-E72D297353CC}">
              <c16:uniqueId val="{00000002-F034-4314-A6D4-E03AB0022F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厳選した市債発行により、減少傾向だったが、小中学校の空調整備など償還年数の短い大型事業の償還が始まったことが主な要因で増加した。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下水道事業債の減などにより減少した。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組合等の起債の減により減少した。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これまで行ってきた社会福祉法人等に対する建設費償還補助の減に伴い、負担が軽減されている。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元利償還金の増により増加した。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市民体育館再整備に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百万円、市営住宅（長瀬団地）建替に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百万円など市債の新規発行の増加要因があったものの、新可燃物処理施設の整備完了による建設負担金の減や臨時財政対策債の減などにより、現在高は前年度より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社会福祉法人等に対する建設費償還補助の減に伴い減少した。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主に下水道事業債の減に伴い減少した。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償還終了による減のため減少した。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設立法人等の負担額等負担見込額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土地開発公社の保有する土地の評価額の減および賃貸事業用地の売却等により増加した。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交付税措置のある新規の起債発行より下水道事業債、臨時財政対策債、合併特例債等の市債の償還による起債残高の減が上回ることから減少した。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市債の現在高の減少、公営企業債等繰入見込額の減等により減少した。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保育園、学校、公民館などの公共施設整備のために「公共施設等整備基金」を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億円取り崩した一方で、「財政調整基金」を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億円積み立てたこと、令和５年度のコロナ対策に速やかに活用するため「新型コロナウイルス感染症緊急対策基金」を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億円積み立てたこと、ふるさと納税が増加し「ふるさと納税基金」を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億円積み立てたことなどにより、基金全体としては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災害等の将来の不測の事態に備え、継続して安定的な財政運営ができるように、「財政調整基金」や「減債基金」を積み増ししていく。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・地域振興基金：市民の連携の強化及び地域振興に活用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・新型コロナウイルス感染症緊急対策基金：新型コロナウイルス感染症対策利子補給事業などに活用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・ふるさと納税基金：ふるさと納税制度を活用して寄せられた寄附金をそれぞれの寄附者の思いを実現するための事業に活用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・公共施設等整備基金：土地売払収入を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億円積み立てた一方、保育園、学校、公民館などの公共施設整備に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・ふるさと納税基金：寄附者の思いに沿った事業の実現に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億円取り崩した一方、ふるさと納税の増加により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・新型コロナウイルス感染症緊急対策基金：新たに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億円積み立てた一方で、感染症対策利子補給事業やコロナ対策事業の財源として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・公共施設等整備基金：公共施設等の老朽化対策等に対応するため、計画的に活用していく。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・新型コロナウイルス感染症緊急対策基金：新型コロナウイルス感染症対策の利子補給事業などに活用していく。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今後の不測の事態に備え、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災害等の将来の不測の事態に備えるため、令和７年度末に「財政調整基金」と「減債基金」の合計が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債券運用や繰替運用により微増となった。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災害等の将来の不測の事態に備えるため、令和７年度末に「財政調整基金」と「減債基金」の合計が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効求人倍率が前年を上回り、平均給与が増加となるなど個人市民税の増や固定資産税の増等により基準財政収入額が増額となった。一方、社会福祉費や包括算定経費の減、さらに令和３年度に限り措置された臨時財政対策債償還基金費の皆減により基準財政需要額が減額となったものの、物価高騰等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増加した地方負担分の追加措置など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から、財政力指数は、前年度と同水準となった。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少なく財政基盤が弱いため、類似団体内順位は下位にあるが、地方創生施策をより一層推進し、将来の税収増に繋がる企業誘致や地元中小事業者への支援、雇用対策の強化など、好循環する地域経済と令和５年台風第７号で大きな被害を受けた地域の復旧・復興との両立に取り組む。</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1" name="直線コネクタ 70"/>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113393</xdr:rowOff>
    </xdr:to>
    <xdr:cxnSp macro="">
      <xdr:nvCxnSpPr>
        <xdr:cNvPr id="74" name="直線コネクタ 73"/>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1"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限り措置された臨時財政対策債償還基金費の皆減、保育園民営化等による社会福祉費の減、包括算定経費の減などにより普通交付税が減額となったこと、臨時財政対策債の減などにより、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引き続き、鳥取市市政改革プラン（第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次鳥取市行財政改革大綱）をもとに、自主財源の確保と新たな財源の創出に努めるとともに、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の推進などによる効率的な業務の推進に積極的に取り組む。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148082</xdr:rowOff>
    </xdr:to>
    <xdr:cxnSp macro="">
      <xdr:nvCxnSpPr>
        <xdr:cNvPr id="132" name="直線コネクタ 131"/>
        <xdr:cNvCxnSpPr/>
      </xdr:nvCxnSpPr>
      <xdr:spPr>
        <a:xfrm>
          <a:off x="4114800" y="1082395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162560</xdr:rowOff>
    </xdr:to>
    <xdr:cxnSp macro="">
      <xdr:nvCxnSpPr>
        <xdr:cNvPr id="135" name="直線コネクタ 134"/>
        <xdr:cNvCxnSpPr/>
      </xdr:nvCxnSpPr>
      <xdr:spPr>
        <a:xfrm flipV="1">
          <a:off x="3225800" y="1082395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63</xdr:row>
      <xdr:rowOff>162560</xdr:rowOff>
    </xdr:to>
    <xdr:cxnSp macro="">
      <xdr:nvCxnSpPr>
        <xdr:cNvPr id="138" name="直線コネクタ 137"/>
        <xdr:cNvCxnSpPr/>
      </xdr:nvCxnSpPr>
      <xdr:spPr>
        <a:xfrm>
          <a:off x="2336800" y="1093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133604</xdr:rowOff>
    </xdr:to>
    <xdr:cxnSp macro="">
      <xdr:nvCxnSpPr>
        <xdr:cNvPr id="141" name="直線コネクタ 140"/>
        <xdr:cNvCxnSpPr/>
      </xdr:nvCxnSpPr>
      <xdr:spPr>
        <a:xfrm>
          <a:off x="1447800" y="1093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51" name="楕円 150"/>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113809</xdr:rowOff>
    </xdr:from>
    <xdr:ext cx="762000" cy="259045"/>
    <xdr:sp macro="" textlink="">
      <xdr:nvSpPr>
        <xdr:cNvPr id="152"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3" name="楕円 152"/>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83583</xdr:rowOff>
    </xdr:from>
    <xdr:ext cx="736600" cy="259045"/>
    <xdr:sp macro="" textlink="">
      <xdr:nvSpPr>
        <xdr:cNvPr id="154" name="テキスト ボックス 153"/>
        <xdr:cNvSpPr txBox="1"/>
      </xdr:nvSpPr>
      <xdr:spPr>
        <a:xfrm>
          <a:off x="3733800" y="105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7" name="楕円 156"/>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8" name="テキスト ボックス 157"/>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9" name="楕円 158"/>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60" name="テキスト ボックス 159"/>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円の増加となっており、類似団体内では高い水準で推移している。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令和４年度においては、新型コロナウイルス対応にかかる保健所体制強化、ワクチン接種や積極的疫学調査、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検査などの感染症対策に加え、時間外勤務手当の増などコロナ対策における経費が発生したため一時的に増加している。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8271</xdr:rowOff>
    </xdr:from>
    <xdr:to>
      <xdr:col>23</xdr:col>
      <xdr:colOff>133350</xdr:colOff>
      <xdr:row>87</xdr:row>
      <xdr:rowOff>150597</xdr:rowOff>
    </xdr:to>
    <xdr:cxnSp macro="">
      <xdr:nvCxnSpPr>
        <xdr:cNvPr id="195" name="直線コネクタ 194"/>
        <xdr:cNvCxnSpPr/>
      </xdr:nvCxnSpPr>
      <xdr:spPr>
        <a:xfrm>
          <a:off x="4114800" y="14924421"/>
          <a:ext cx="838200" cy="1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53287</xdr:rowOff>
    </xdr:from>
    <xdr:to>
      <xdr:col>19</xdr:col>
      <xdr:colOff>133350</xdr:colOff>
      <xdr:row>87</xdr:row>
      <xdr:rowOff>8271</xdr:rowOff>
    </xdr:to>
    <xdr:cxnSp macro="">
      <xdr:nvCxnSpPr>
        <xdr:cNvPr id="198" name="直線コネクタ 197"/>
        <xdr:cNvCxnSpPr/>
      </xdr:nvCxnSpPr>
      <xdr:spPr>
        <a:xfrm>
          <a:off x="3225800" y="14626537"/>
          <a:ext cx="889000" cy="2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89046</xdr:rowOff>
    </xdr:from>
    <xdr:to>
      <xdr:col>15</xdr:col>
      <xdr:colOff>82550</xdr:colOff>
      <xdr:row>85</xdr:row>
      <xdr:rowOff>53287</xdr:rowOff>
    </xdr:to>
    <xdr:cxnSp macro="">
      <xdr:nvCxnSpPr>
        <xdr:cNvPr id="201" name="直線コネクタ 200"/>
        <xdr:cNvCxnSpPr/>
      </xdr:nvCxnSpPr>
      <xdr:spPr>
        <a:xfrm>
          <a:off x="2336800" y="1449084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133451</xdr:rowOff>
    </xdr:from>
    <xdr:to>
      <xdr:col>11</xdr:col>
      <xdr:colOff>31750</xdr:colOff>
      <xdr:row>84</xdr:row>
      <xdr:rowOff>89046</xdr:rowOff>
    </xdr:to>
    <xdr:cxnSp macro="">
      <xdr:nvCxnSpPr>
        <xdr:cNvPr id="204" name="直線コネクタ 203"/>
        <xdr:cNvCxnSpPr/>
      </xdr:nvCxnSpPr>
      <xdr:spPr>
        <a:xfrm>
          <a:off x="1447800" y="14363801"/>
          <a:ext cx="889000" cy="1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99797</xdr:rowOff>
    </xdr:from>
    <xdr:to>
      <xdr:col>23</xdr:col>
      <xdr:colOff>184150</xdr:colOff>
      <xdr:row>88</xdr:row>
      <xdr:rowOff>29947</xdr:rowOff>
    </xdr:to>
    <xdr:sp macro="" textlink="">
      <xdr:nvSpPr>
        <xdr:cNvPr id="214" name="楕円 213"/>
        <xdr:cNvSpPr/>
      </xdr:nvSpPr>
      <xdr:spPr>
        <a:xfrm>
          <a:off x="4902200" y="150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167124</xdr:rowOff>
    </xdr:from>
    <xdr:ext cx="762000" cy="259045"/>
    <xdr:sp macro="" textlink="">
      <xdr:nvSpPr>
        <xdr:cNvPr id="215" name="人件費・物件費等の状況該当値テキスト"/>
        <xdr:cNvSpPr txBox="1"/>
      </xdr:nvSpPr>
      <xdr:spPr>
        <a:xfrm>
          <a:off x="5041900" y="1491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128921</xdr:rowOff>
    </xdr:from>
    <xdr:to>
      <xdr:col>19</xdr:col>
      <xdr:colOff>184150</xdr:colOff>
      <xdr:row>87</xdr:row>
      <xdr:rowOff>59071</xdr:rowOff>
    </xdr:to>
    <xdr:sp macro="" textlink="">
      <xdr:nvSpPr>
        <xdr:cNvPr id="216" name="楕円 215"/>
        <xdr:cNvSpPr/>
      </xdr:nvSpPr>
      <xdr:spPr>
        <a:xfrm>
          <a:off x="4064000" y="14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43848</xdr:rowOff>
    </xdr:from>
    <xdr:ext cx="736600" cy="259045"/>
    <xdr:sp macro="" textlink="">
      <xdr:nvSpPr>
        <xdr:cNvPr id="217" name="テキスト ボックス 216"/>
        <xdr:cNvSpPr txBox="1"/>
      </xdr:nvSpPr>
      <xdr:spPr>
        <a:xfrm>
          <a:off x="3733800" y="1495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2487</xdr:rowOff>
    </xdr:from>
    <xdr:to>
      <xdr:col>15</xdr:col>
      <xdr:colOff>133350</xdr:colOff>
      <xdr:row>85</xdr:row>
      <xdr:rowOff>104087</xdr:rowOff>
    </xdr:to>
    <xdr:sp macro="" textlink="">
      <xdr:nvSpPr>
        <xdr:cNvPr id="218" name="楕円 217"/>
        <xdr:cNvSpPr/>
      </xdr:nvSpPr>
      <xdr:spPr>
        <a:xfrm>
          <a:off x="3175000" y="14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88864</xdr:rowOff>
    </xdr:from>
    <xdr:ext cx="762000" cy="259045"/>
    <xdr:sp macro="" textlink="">
      <xdr:nvSpPr>
        <xdr:cNvPr id="219" name="テキスト ボックス 218"/>
        <xdr:cNvSpPr txBox="1"/>
      </xdr:nvSpPr>
      <xdr:spPr>
        <a:xfrm>
          <a:off x="2844800" y="1466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38246</xdr:rowOff>
    </xdr:from>
    <xdr:to>
      <xdr:col>11</xdr:col>
      <xdr:colOff>82550</xdr:colOff>
      <xdr:row>84</xdr:row>
      <xdr:rowOff>139846</xdr:rowOff>
    </xdr:to>
    <xdr:sp macro="" textlink="">
      <xdr:nvSpPr>
        <xdr:cNvPr id="220" name="楕円 219"/>
        <xdr:cNvSpPr/>
      </xdr:nvSpPr>
      <xdr:spPr>
        <a:xfrm>
          <a:off x="2286000" y="14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124623</xdr:rowOff>
    </xdr:from>
    <xdr:ext cx="762000" cy="259045"/>
    <xdr:sp macro="" textlink="">
      <xdr:nvSpPr>
        <xdr:cNvPr id="221" name="テキスト ボックス 220"/>
        <xdr:cNvSpPr txBox="1"/>
      </xdr:nvSpPr>
      <xdr:spPr>
        <a:xfrm>
          <a:off x="1955800" y="145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82651</xdr:rowOff>
    </xdr:from>
    <xdr:to>
      <xdr:col>7</xdr:col>
      <xdr:colOff>31750</xdr:colOff>
      <xdr:row>84</xdr:row>
      <xdr:rowOff>12801</xdr:rowOff>
    </xdr:to>
    <xdr:sp macro="" textlink="">
      <xdr:nvSpPr>
        <xdr:cNvPr id="222" name="楕円 221"/>
        <xdr:cNvSpPr/>
      </xdr:nvSpPr>
      <xdr:spPr>
        <a:xfrm>
          <a:off x="1397000" y="143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169028</xdr:rowOff>
    </xdr:from>
    <xdr:ext cx="762000" cy="259045"/>
    <xdr:sp macro="" textlink="">
      <xdr:nvSpPr>
        <xdr:cNvPr id="223" name="テキスト ボックス 222"/>
        <xdr:cNvSpPr txBox="1"/>
      </xdr:nvSpPr>
      <xdr:spPr>
        <a:xfrm>
          <a:off x="1066800" y="1439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本市の給与水準は前年度と同水準となっており、類似団体、全国市平均共に下回っている。今後も、引き続き給与水準の適正化に努める。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59" name="直線コネクタ 258"/>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98879</xdr:rowOff>
    </xdr:to>
    <xdr:cxnSp macro="">
      <xdr:nvCxnSpPr>
        <xdr:cNvPr id="262" name="直線コネクタ 261"/>
        <xdr:cNvCxnSpPr/>
      </xdr:nvCxnSpPr>
      <xdr:spPr>
        <a:xfrm flipV="1">
          <a:off x="15290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5" name="直線コネクタ 264"/>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116114</xdr:rowOff>
    </xdr:to>
    <xdr:cxnSp macro="">
      <xdr:nvCxnSpPr>
        <xdr:cNvPr id="268" name="直線コネクタ 267"/>
        <xdr:cNvCxnSpPr/>
      </xdr:nvCxnSpPr>
      <xdr:spPr>
        <a:xfrm flipV="1">
          <a:off x="13512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2" name="テキスト ボックス 271"/>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0" name="楕円 279"/>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1" name="テキスト ボックス 280"/>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ポイント増加しているが、類似団体の平均とほぼ同水準で推移している。引き続き、鳥取定員適正化計画に基づき、適正な定員の管理を行う。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62</xdr:row>
      <xdr:rowOff>8255</xdr:rowOff>
    </xdr:to>
    <xdr:cxnSp macro="">
      <xdr:nvCxnSpPr>
        <xdr:cNvPr id="322" name="直線コネクタ 321"/>
        <xdr:cNvCxnSpPr/>
      </xdr:nvCxnSpPr>
      <xdr:spPr>
        <a:xfrm>
          <a:off x="16179800" y="1059391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135467</xdr:rowOff>
    </xdr:to>
    <xdr:cxnSp macro="">
      <xdr:nvCxnSpPr>
        <xdr:cNvPr id="325" name="直線コネクタ 324"/>
        <xdr:cNvCxnSpPr/>
      </xdr:nvCxnSpPr>
      <xdr:spPr>
        <a:xfrm>
          <a:off x="15290800" y="1057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115358</xdr:rowOff>
    </xdr:to>
    <xdr:cxnSp macro="">
      <xdr:nvCxnSpPr>
        <xdr:cNvPr id="328" name="直線コネクタ 327"/>
        <xdr:cNvCxnSpPr/>
      </xdr:nvCxnSpPr>
      <xdr:spPr>
        <a:xfrm>
          <a:off x="14401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139488</xdr:rowOff>
    </xdr:to>
    <xdr:cxnSp macro="">
      <xdr:nvCxnSpPr>
        <xdr:cNvPr id="331" name="直線コネクタ 330"/>
        <xdr:cNvCxnSpPr/>
      </xdr:nvCxnSpPr>
      <xdr:spPr>
        <a:xfrm flipV="1">
          <a:off x="13512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41" name="楕円 340"/>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2"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3" name="楕円 342"/>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4" name="テキスト ボックス 343"/>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5" name="楕円 344"/>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6" name="テキスト ボックス 345"/>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40429</xdr:rowOff>
    </xdr:from>
    <xdr:to>
      <xdr:col>68</xdr:col>
      <xdr:colOff>203200</xdr:colOff>
      <xdr:row>61</xdr:row>
      <xdr:rowOff>142029</xdr:rowOff>
    </xdr:to>
    <xdr:sp macro="" textlink="">
      <xdr:nvSpPr>
        <xdr:cNvPr id="347" name="楕円 346"/>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126806</xdr:rowOff>
    </xdr:from>
    <xdr:ext cx="762000" cy="259045"/>
    <xdr:sp macro="" textlink="">
      <xdr:nvSpPr>
        <xdr:cNvPr id="348" name="テキスト ボックス 347"/>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49" name="楕円 348"/>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3615</xdr:rowOff>
    </xdr:from>
    <xdr:ext cx="762000" cy="259045"/>
    <xdr:sp macro="" textlink="">
      <xdr:nvSpPr>
        <xdr:cNvPr id="350" name="テキスト ボックス 349"/>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118231</xdr:rowOff>
    </xdr:to>
    <xdr:cxnSp macro="">
      <xdr:nvCxnSpPr>
        <xdr:cNvPr id="385" name="直線コネクタ 384"/>
        <xdr:cNvCxnSpPr/>
      </xdr:nvCxnSpPr>
      <xdr:spPr>
        <a:xfrm flipV="1">
          <a:off x="16179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118231</xdr:rowOff>
    </xdr:from>
    <xdr:to>
      <xdr:col>77</xdr:col>
      <xdr:colOff>44450</xdr:colOff>
      <xdr:row>44</xdr:row>
      <xdr:rowOff>27215</xdr:rowOff>
    </xdr:to>
    <xdr:cxnSp macro="">
      <xdr:nvCxnSpPr>
        <xdr:cNvPr id="388" name="直線コネクタ 387"/>
        <xdr:cNvCxnSpPr/>
      </xdr:nvCxnSpPr>
      <xdr:spPr>
        <a:xfrm flipV="1">
          <a:off x="15290800" y="74905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107648</xdr:rowOff>
    </xdr:to>
    <xdr:cxnSp macro="">
      <xdr:nvCxnSpPr>
        <xdr:cNvPr id="391" name="直線コネクタ 390"/>
        <xdr:cNvCxnSpPr/>
      </xdr:nvCxnSpPr>
      <xdr:spPr>
        <a:xfrm flipV="1">
          <a:off x="14401800" y="75710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165100</xdr:rowOff>
    </xdr:to>
    <xdr:cxnSp macro="">
      <xdr:nvCxnSpPr>
        <xdr:cNvPr id="394" name="直線コネクタ 393"/>
        <xdr:cNvCxnSpPr/>
      </xdr:nvCxnSpPr>
      <xdr:spPr>
        <a:xfrm flipV="1">
          <a:off x="13512800" y="765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4" name="楕円 403"/>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5"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67431</xdr:rowOff>
    </xdr:from>
    <xdr:to>
      <xdr:col>77</xdr:col>
      <xdr:colOff>95250</xdr:colOff>
      <xdr:row>43</xdr:row>
      <xdr:rowOff>169031</xdr:rowOff>
    </xdr:to>
    <xdr:sp macro="" textlink="">
      <xdr:nvSpPr>
        <xdr:cNvPr id="406" name="楕円 405"/>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153808</xdr:rowOff>
    </xdr:from>
    <xdr:ext cx="736600" cy="259045"/>
    <xdr:sp macro="" textlink="">
      <xdr:nvSpPr>
        <xdr:cNvPr id="407" name="テキスト ボックス 406"/>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8" name="楕円 407"/>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9" name="テキスト ボックス 408"/>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0" name="楕円 409"/>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1" name="テキスト ボックス 410"/>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2" name="楕円 411"/>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3" name="テキスト ボックス 412"/>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令和４年度において、大規模事業である新可燃物処理施設の整備完了により市債発行額が減となり、市債償還が発行額を上回ったことから市債残高が減となったこと、下水道事業債の減により公営企業債等繰入見込額が減少となったことなどが影響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今後も継続して、交付税算入率が高い市債や国県補助金等の有利な財源の活用など、行財政改革の取り組みを進める。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139700</xdr:rowOff>
    </xdr:from>
    <xdr:to>
      <xdr:col>81</xdr:col>
      <xdr:colOff>44450</xdr:colOff>
      <xdr:row>17</xdr:row>
      <xdr:rowOff>152248</xdr:rowOff>
    </xdr:to>
    <xdr:cxnSp macro="">
      <xdr:nvCxnSpPr>
        <xdr:cNvPr id="445" name="直線コネクタ 444"/>
        <xdr:cNvCxnSpPr/>
      </xdr:nvCxnSpPr>
      <xdr:spPr>
        <a:xfrm flipV="1">
          <a:off x="16179800" y="3054350"/>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152248</xdr:rowOff>
    </xdr:from>
    <xdr:to>
      <xdr:col>77</xdr:col>
      <xdr:colOff>44450</xdr:colOff>
      <xdr:row>18</xdr:row>
      <xdr:rowOff>25197</xdr:rowOff>
    </xdr:to>
    <xdr:cxnSp macro="">
      <xdr:nvCxnSpPr>
        <xdr:cNvPr id="448" name="直線コネクタ 447"/>
        <xdr:cNvCxnSpPr/>
      </xdr:nvCxnSpPr>
      <xdr:spPr>
        <a:xfrm flipV="1">
          <a:off x="15290800" y="306689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25197</xdr:rowOff>
    </xdr:from>
    <xdr:to>
      <xdr:col>72</xdr:col>
      <xdr:colOff>203200</xdr:colOff>
      <xdr:row>18</xdr:row>
      <xdr:rowOff>36779</xdr:rowOff>
    </xdr:to>
    <xdr:cxnSp macro="">
      <xdr:nvCxnSpPr>
        <xdr:cNvPr id="451" name="直線コネクタ 450"/>
        <xdr:cNvCxnSpPr/>
      </xdr:nvCxnSpPr>
      <xdr:spPr>
        <a:xfrm flipV="1">
          <a:off x="14401800" y="311129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145491</xdr:rowOff>
    </xdr:from>
    <xdr:to>
      <xdr:col>68</xdr:col>
      <xdr:colOff>152400</xdr:colOff>
      <xdr:row>18</xdr:row>
      <xdr:rowOff>36779</xdr:rowOff>
    </xdr:to>
    <xdr:cxnSp macro="">
      <xdr:nvCxnSpPr>
        <xdr:cNvPr id="454" name="直線コネクタ 453"/>
        <xdr:cNvCxnSpPr/>
      </xdr:nvCxnSpPr>
      <xdr:spPr>
        <a:xfrm>
          <a:off x="13512800" y="306014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64" name="楕円 463"/>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65"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101448</xdr:rowOff>
    </xdr:from>
    <xdr:to>
      <xdr:col>77</xdr:col>
      <xdr:colOff>95250</xdr:colOff>
      <xdr:row>18</xdr:row>
      <xdr:rowOff>31598</xdr:rowOff>
    </xdr:to>
    <xdr:sp macro="" textlink="">
      <xdr:nvSpPr>
        <xdr:cNvPr id="466" name="楕円 465"/>
        <xdr:cNvSpPr/>
      </xdr:nvSpPr>
      <xdr:spPr>
        <a:xfrm>
          <a:off x="16129000" y="30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16375</xdr:rowOff>
    </xdr:from>
    <xdr:ext cx="736600" cy="259045"/>
    <xdr:sp macro="" textlink="">
      <xdr:nvSpPr>
        <xdr:cNvPr id="467" name="テキスト ボックス 466"/>
        <xdr:cNvSpPr txBox="1"/>
      </xdr:nvSpPr>
      <xdr:spPr>
        <a:xfrm>
          <a:off x="15798800" y="310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145847</xdr:rowOff>
    </xdr:from>
    <xdr:to>
      <xdr:col>73</xdr:col>
      <xdr:colOff>44450</xdr:colOff>
      <xdr:row>18</xdr:row>
      <xdr:rowOff>75997</xdr:rowOff>
    </xdr:to>
    <xdr:sp macro="" textlink="">
      <xdr:nvSpPr>
        <xdr:cNvPr id="468" name="楕円 467"/>
        <xdr:cNvSpPr/>
      </xdr:nvSpPr>
      <xdr:spPr>
        <a:xfrm>
          <a:off x="152400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60774</xdr:rowOff>
    </xdr:from>
    <xdr:ext cx="762000" cy="259045"/>
    <xdr:sp macro="" textlink="">
      <xdr:nvSpPr>
        <xdr:cNvPr id="469" name="テキスト ボックス 468"/>
        <xdr:cNvSpPr txBox="1"/>
      </xdr:nvSpPr>
      <xdr:spPr>
        <a:xfrm>
          <a:off x="149098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157429</xdr:rowOff>
    </xdr:from>
    <xdr:to>
      <xdr:col>68</xdr:col>
      <xdr:colOff>203200</xdr:colOff>
      <xdr:row>18</xdr:row>
      <xdr:rowOff>87579</xdr:rowOff>
    </xdr:to>
    <xdr:sp macro="" textlink="">
      <xdr:nvSpPr>
        <xdr:cNvPr id="470" name="楕円 469"/>
        <xdr:cNvSpPr/>
      </xdr:nvSpPr>
      <xdr:spPr>
        <a:xfrm>
          <a:off x="14351000" y="3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72356</xdr:rowOff>
    </xdr:from>
    <xdr:ext cx="762000" cy="259045"/>
    <xdr:sp macro="" textlink="">
      <xdr:nvSpPr>
        <xdr:cNvPr id="471" name="テキスト ボックス 470"/>
        <xdr:cNvSpPr txBox="1"/>
      </xdr:nvSpPr>
      <xdr:spPr>
        <a:xfrm>
          <a:off x="14020800" y="31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94691</xdr:rowOff>
    </xdr:from>
    <xdr:to>
      <xdr:col>64</xdr:col>
      <xdr:colOff>152400</xdr:colOff>
      <xdr:row>18</xdr:row>
      <xdr:rowOff>24841</xdr:rowOff>
    </xdr:to>
    <xdr:sp macro="" textlink="">
      <xdr:nvSpPr>
        <xdr:cNvPr id="472" name="楕円 471"/>
        <xdr:cNvSpPr/>
      </xdr:nvSpPr>
      <xdr:spPr>
        <a:xfrm>
          <a:off x="13462000" y="30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9618</xdr:rowOff>
    </xdr:from>
    <xdr:ext cx="762000" cy="259045"/>
    <xdr:sp macro="" textlink="">
      <xdr:nvSpPr>
        <xdr:cNvPr id="473" name="テキスト ボックス 472"/>
        <xdr:cNvSpPr txBox="1"/>
      </xdr:nvSpPr>
      <xdr:spPr>
        <a:xfrm>
          <a:off x="13131800" y="309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者数の減による退職手当の減などにより人件費は減額となったが、臨時財政対策債償還基金費が令和４年度に皆減するなど臨時財政対策債を含めた実質的な普通交付税等の経常的な収入が減少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引き続き、類似団体の平均値を下回る水準であり、今後も適正な定員管理や労務管理を行い、人件費の抑制に努める。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100330</xdr:rowOff>
    </xdr:to>
    <xdr:cxnSp macro="">
      <xdr:nvCxnSpPr>
        <xdr:cNvPr id="66" name="直線コネクタ 65"/>
        <xdr:cNvCxnSpPr/>
      </xdr:nvCxnSpPr>
      <xdr:spPr>
        <a:xfrm>
          <a:off x="3987800" y="607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xdr:cNvCxnSpPr/>
      </xdr:nvCxnSpPr>
      <xdr:spPr>
        <a:xfrm flipV="1">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123190</xdr:rowOff>
    </xdr:to>
    <xdr:cxnSp macro="">
      <xdr:nvCxnSpPr>
        <xdr:cNvPr id="72" name="直線コネクタ 71"/>
        <xdr:cNvCxnSpPr/>
      </xdr:nvCxnSpPr>
      <xdr:spPr>
        <a:xfrm>
          <a:off x="2209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107950</xdr:rowOff>
    </xdr:to>
    <xdr:cxnSp macro="">
      <xdr:nvCxnSpPr>
        <xdr:cNvPr id="75" name="直線コネクタ 74"/>
        <xdr:cNvCxnSpPr/>
      </xdr:nvCxnSpPr>
      <xdr:spPr>
        <a:xfrm flipV="1">
          <a:off x="1320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ポイント下回ったものの、物価高騰の影響による光熱費の高騰などから前年度と比較して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今後も、鳥取市市政改革プランに基づく事務事業の見直しを図っていく。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1814</xdr:rowOff>
    </xdr:to>
    <xdr:cxnSp macro="">
      <xdr:nvCxnSpPr>
        <xdr:cNvPr id="129" name="直線コネクタ 128"/>
        <xdr:cNvCxnSpPr/>
      </xdr:nvCxnSpPr>
      <xdr:spPr>
        <a:xfrm>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97064</xdr:rowOff>
    </xdr:to>
    <xdr:cxnSp macro="">
      <xdr:nvCxnSpPr>
        <xdr:cNvPr id="132" name="直線コネクタ 131"/>
        <xdr:cNvCxnSpPr/>
      </xdr:nvCxnSpPr>
      <xdr:spPr>
        <a:xfrm>
          <a:off x="14782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107950</xdr:rowOff>
    </xdr:to>
    <xdr:cxnSp macro="">
      <xdr:nvCxnSpPr>
        <xdr:cNvPr id="135" name="直線コネクタ 134"/>
        <xdr:cNvCxnSpPr/>
      </xdr:nvCxnSpPr>
      <xdr:spPr>
        <a:xfrm flipV="1">
          <a:off x="13893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107950</xdr:rowOff>
    </xdr:to>
    <xdr:cxnSp macro="">
      <xdr:nvCxnSpPr>
        <xdr:cNvPr id="138" name="直線コネクタ 137"/>
        <xdr:cNvCxnSpPr/>
      </xdr:nvCxnSpPr>
      <xdr:spPr>
        <a:xfrm>
          <a:off x="13004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ポイント下回っているが、障がい福祉サービス費や私立保育園運営費の増により増加傾向であり、臨時財政対策債を含めた実質的な普通交付税等の経常的な収入が減少したことにより、指標は前年度と比較し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25400</xdr:rowOff>
    </xdr:to>
    <xdr:cxnSp macro="">
      <xdr:nvCxnSpPr>
        <xdr:cNvPr id="190" name="直線コネクタ 189"/>
        <xdr:cNvCxnSpPr/>
      </xdr:nvCxnSpPr>
      <xdr:spPr>
        <a:xfrm>
          <a:off x="3987800" y="922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12700</xdr:rowOff>
    </xdr:to>
    <xdr:cxnSp macro="">
      <xdr:nvCxnSpPr>
        <xdr:cNvPr id="193" name="直線コネクタ 192"/>
        <xdr:cNvCxnSpPr/>
      </xdr:nvCxnSpPr>
      <xdr:spPr>
        <a:xfrm flipV="1">
          <a:off x="3098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63500</xdr:rowOff>
    </xdr:to>
    <xdr:cxnSp macro="">
      <xdr:nvCxnSpPr>
        <xdr:cNvPr id="196" name="直線コネクタ 195"/>
        <xdr:cNvCxnSpPr/>
      </xdr:nvCxnSpPr>
      <xdr:spPr>
        <a:xfrm flipV="1">
          <a:off x="2209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54</xdr:row>
      <xdr:rowOff>63500</xdr:rowOff>
    </xdr:to>
    <xdr:cxnSp macro="">
      <xdr:nvCxnSpPr>
        <xdr:cNvPr id="199" name="直線コネクタ 198"/>
        <xdr:cNvCxnSpPr/>
      </xdr:nvCxnSpPr>
      <xdr:spPr>
        <a:xfrm>
          <a:off x="1320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1" name="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5" name="楕円 214"/>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6" name="テキスト ボックス 215"/>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7" name="楕円 216"/>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8" name="テキスト ボックス 217"/>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31750</xdr:rowOff>
    </xdr:to>
    <xdr:cxnSp macro="">
      <xdr:nvCxnSpPr>
        <xdr:cNvPr id="251" name="直線コネクタ 250"/>
        <xdr:cNvCxnSpPr/>
      </xdr:nvCxnSpPr>
      <xdr:spPr>
        <a:xfrm>
          <a:off x="15671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82550</xdr:rowOff>
    </xdr:to>
    <xdr:cxnSp macro="">
      <xdr:nvCxnSpPr>
        <xdr:cNvPr id="254" name="直線コネクタ 253"/>
        <xdr:cNvCxnSpPr/>
      </xdr:nvCxnSpPr>
      <xdr:spPr>
        <a:xfrm flipV="1">
          <a:off x="14782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82550</xdr:rowOff>
    </xdr:to>
    <xdr:cxnSp macro="">
      <xdr:nvCxnSpPr>
        <xdr:cNvPr id="257" name="直線コネクタ 256"/>
        <xdr:cNvCxnSpPr/>
      </xdr:nvCxnSpPr>
      <xdr:spPr>
        <a:xfrm>
          <a:off x="13893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19050</xdr:rowOff>
    </xdr:to>
    <xdr:cxnSp macro="">
      <xdr:nvCxnSpPr>
        <xdr:cNvPr id="260" name="直線コネクタ 259"/>
        <xdr:cNvCxnSpPr/>
      </xdr:nvCxnSpPr>
      <xdr:spPr>
        <a:xfrm>
          <a:off x="13004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2" name="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3" name="テキスト ボックス 272"/>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4" name="楕円 273"/>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5" name="テキスト ボックス 274"/>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6" name="楕円 275"/>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7" name="テキスト ボックス 276"/>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78" name="楕円 277"/>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9" name="テキスト ボックス 278"/>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下水道等事業や病院事業の起債償還が進んだことから繰出金の減などもあったが、臨時財政対策債を含めた実質的な普通交付税等の経常的な収入が減少したことにから、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補助金については、適正化方針に基づき、合規性、３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（経済性・効率性・有効性）、公益性、公平性の観点から事業の適正化や見直しを行う。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119380</xdr:rowOff>
    </xdr:to>
    <xdr:cxnSp macro="">
      <xdr:nvCxnSpPr>
        <xdr:cNvPr id="312" name="直線コネクタ 311"/>
        <xdr:cNvCxnSpPr/>
      </xdr:nvCxnSpPr>
      <xdr:spPr>
        <a:xfrm>
          <a:off x="15671800" y="627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62247</xdr:rowOff>
    </xdr:from>
    <xdr:ext cx="762000" cy="259045"/>
    <xdr:sp macro="" textlink="">
      <xdr:nvSpPr>
        <xdr:cNvPr id="313" name="補助費等平均値テキスト"/>
        <xdr:cNvSpPr txBox="1"/>
      </xdr:nvSpPr>
      <xdr:spPr>
        <a:xfrm>
          <a:off x="16598900" y="5720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8890</xdr:rowOff>
    </xdr:to>
    <xdr:cxnSp macro="">
      <xdr:nvCxnSpPr>
        <xdr:cNvPr id="315" name="直線コネクタ 314"/>
        <xdr:cNvCxnSpPr/>
      </xdr:nvCxnSpPr>
      <xdr:spPr>
        <a:xfrm flipV="1">
          <a:off x="14782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xdr:rowOff>
    </xdr:from>
    <xdr:to>
      <xdr:col>73</xdr:col>
      <xdr:colOff>180975</xdr:colOff>
      <xdr:row>37</xdr:row>
      <xdr:rowOff>39370</xdr:rowOff>
    </xdr:to>
    <xdr:cxnSp macro="">
      <xdr:nvCxnSpPr>
        <xdr:cNvPr id="318" name="直線コネクタ 317"/>
        <xdr:cNvCxnSpPr/>
      </xdr:nvCxnSpPr>
      <xdr:spPr>
        <a:xfrm flipV="1">
          <a:off x="13893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39370</xdr:rowOff>
    </xdr:to>
    <xdr:cxnSp macro="">
      <xdr:nvCxnSpPr>
        <xdr:cNvPr id="321" name="直線コネクタ 320"/>
        <xdr:cNvCxnSpPr/>
      </xdr:nvCxnSpPr>
      <xdr:spPr>
        <a:xfrm>
          <a:off x="13004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23" name="テキスト ボックス 322"/>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25" name="テキスト ボックス 324"/>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31" name="楕円 330"/>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40657</xdr:rowOff>
    </xdr:from>
    <xdr:ext cx="762000" cy="259045"/>
    <xdr:sp macro="" textlink="">
      <xdr:nvSpPr>
        <xdr:cNvPr id="332" name="補助費等該当値テキスト"/>
        <xdr:cNvSpPr txBox="1"/>
      </xdr:nvSpPr>
      <xdr:spPr>
        <a:xfrm>
          <a:off x="16598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3" name="楕円 332"/>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4" name="テキスト ボックス 333"/>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5" name="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6" name="テキスト ボックス 33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7" name="楕円 336"/>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38" name="テキスト ボックス 337"/>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9" name="楕円 338"/>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0" name="テキスト ボックス 339"/>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令和３年度に猶予特例債の満期一括償還の皆減があった一方で、臨時財政対策債を含めた実質的な普通交付税等の経常的な収入が減少したことにより、指標は前年度より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ポイント上回っているが、今後も引き続き、将来の世代への過度な負担を軽減できるよう、中長期見通しを踏まえた計画的な市債発行を行い、財政の健全化に努める。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73661</xdr:rowOff>
    </xdr:to>
    <xdr:cxnSp macro="">
      <xdr:nvCxnSpPr>
        <xdr:cNvPr id="373" name="直線コネクタ 372"/>
        <xdr:cNvCxnSpPr/>
      </xdr:nvCxnSpPr>
      <xdr:spPr>
        <a:xfrm>
          <a:off x="3987800" y="13416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43180</xdr:rowOff>
    </xdr:to>
    <xdr:cxnSp macro="">
      <xdr:nvCxnSpPr>
        <xdr:cNvPr id="376" name="直線コネクタ 375"/>
        <xdr:cNvCxnSpPr/>
      </xdr:nvCxnSpPr>
      <xdr:spPr>
        <a:xfrm>
          <a:off x="3098800" y="1341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66039</xdr:rowOff>
    </xdr:to>
    <xdr:cxnSp macro="">
      <xdr:nvCxnSpPr>
        <xdr:cNvPr id="379" name="直線コネクタ 378"/>
        <xdr:cNvCxnSpPr/>
      </xdr:nvCxnSpPr>
      <xdr:spPr>
        <a:xfrm flipV="1">
          <a:off x="2209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73661</xdr:rowOff>
    </xdr:to>
    <xdr:cxnSp macro="">
      <xdr:nvCxnSpPr>
        <xdr:cNvPr id="382" name="直線コネクタ 381"/>
        <xdr:cNvCxnSpPr/>
      </xdr:nvCxnSpPr>
      <xdr:spPr>
        <a:xfrm flipV="1">
          <a:off x="1320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4" name="楕円 393"/>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5" name="テキスト ボックス 394"/>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6" name="楕円 395"/>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7" name="テキスト ボックス 396"/>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8" name="楕円 397"/>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9" name="テキスト ボックス 398"/>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ポイント増加したが、類似団体、全国平均ともに下回っている。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53848</xdr:rowOff>
    </xdr:to>
    <xdr:cxnSp macro="">
      <xdr:nvCxnSpPr>
        <xdr:cNvPr id="432" name="直線コネクタ 431"/>
        <xdr:cNvCxnSpPr/>
      </xdr:nvCxnSpPr>
      <xdr:spPr>
        <a:xfrm>
          <a:off x="15671800" y="129834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85852</xdr:rowOff>
    </xdr:to>
    <xdr:cxnSp macro="">
      <xdr:nvCxnSpPr>
        <xdr:cNvPr id="435" name="直線コネクタ 434"/>
        <xdr:cNvCxnSpPr/>
      </xdr:nvCxnSpPr>
      <xdr:spPr>
        <a:xfrm flipV="1">
          <a:off x="14782800" y="1298346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85852</xdr:rowOff>
    </xdr:to>
    <xdr:cxnSp macro="">
      <xdr:nvCxnSpPr>
        <xdr:cNvPr id="438" name="直線コネクタ 437"/>
        <xdr:cNvCxnSpPr/>
      </xdr:nvCxnSpPr>
      <xdr:spPr>
        <a:xfrm>
          <a:off x="13893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44704</xdr:rowOff>
    </xdr:to>
    <xdr:cxnSp macro="">
      <xdr:nvCxnSpPr>
        <xdr:cNvPr id="441" name="直線コネクタ 440"/>
        <xdr:cNvCxnSpPr/>
      </xdr:nvCxnSpPr>
      <xdr:spPr>
        <a:xfrm>
          <a:off x="13004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2"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53" name="楕円 452"/>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54" name="テキスト ボックス 453"/>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5" name="楕円 45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6" name="テキスト ボックス 45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7" name="楕円 456"/>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8" name="テキスト ボックス 457"/>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9" name="楕円 45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60" name="テキスト ボックス 459"/>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164224</xdr:rowOff>
    </xdr:from>
    <xdr:to>
      <xdr:col>29</xdr:col>
      <xdr:colOff>127000</xdr:colOff>
      <xdr:row>14</xdr:row>
      <xdr:rowOff>41656</xdr:rowOff>
    </xdr:to>
    <xdr:cxnSp macro="">
      <xdr:nvCxnSpPr>
        <xdr:cNvPr id="50" name="直線コネクタ 49"/>
        <xdr:cNvCxnSpPr/>
      </xdr:nvCxnSpPr>
      <xdr:spPr bwMode="auto">
        <a:xfrm flipV="1">
          <a:off x="5003800" y="2440699"/>
          <a:ext cx="6477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41656</xdr:rowOff>
    </xdr:from>
    <xdr:to>
      <xdr:col>26</xdr:col>
      <xdr:colOff>50800</xdr:colOff>
      <xdr:row>14</xdr:row>
      <xdr:rowOff>137211</xdr:rowOff>
    </xdr:to>
    <xdr:cxnSp macro="">
      <xdr:nvCxnSpPr>
        <xdr:cNvPr id="53" name="直線コネクタ 52"/>
        <xdr:cNvCxnSpPr/>
      </xdr:nvCxnSpPr>
      <xdr:spPr bwMode="auto">
        <a:xfrm flipV="1">
          <a:off x="4305300" y="2489581"/>
          <a:ext cx="698500" cy="9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108445</xdr:rowOff>
    </xdr:from>
    <xdr:to>
      <xdr:col>22</xdr:col>
      <xdr:colOff>114300</xdr:colOff>
      <xdr:row>14</xdr:row>
      <xdr:rowOff>137211</xdr:rowOff>
    </xdr:to>
    <xdr:cxnSp macro="">
      <xdr:nvCxnSpPr>
        <xdr:cNvPr id="56" name="直線コネクタ 55"/>
        <xdr:cNvCxnSpPr/>
      </xdr:nvCxnSpPr>
      <xdr:spPr bwMode="auto">
        <a:xfrm>
          <a:off x="3606800" y="2556370"/>
          <a:ext cx="6985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108445</xdr:rowOff>
    </xdr:from>
    <xdr:to>
      <xdr:col>18</xdr:col>
      <xdr:colOff>177800</xdr:colOff>
      <xdr:row>14</xdr:row>
      <xdr:rowOff>126162</xdr:rowOff>
    </xdr:to>
    <xdr:cxnSp macro="">
      <xdr:nvCxnSpPr>
        <xdr:cNvPr id="59" name="直線コネクタ 58"/>
        <xdr:cNvCxnSpPr/>
      </xdr:nvCxnSpPr>
      <xdr:spPr bwMode="auto">
        <a:xfrm flipV="1">
          <a:off x="2908300" y="2556370"/>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113424</xdr:rowOff>
    </xdr:from>
    <xdr:to>
      <xdr:col>29</xdr:col>
      <xdr:colOff>177800</xdr:colOff>
      <xdr:row>14</xdr:row>
      <xdr:rowOff>43574</xdr:rowOff>
    </xdr:to>
    <xdr:sp macro="" textlink="">
      <xdr:nvSpPr>
        <xdr:cNvPr id="69" name="楕円 68"/>
        <xdr:cNvSpPr/>
      </xdr:nvSpPr>
      <xdr:spPr bwMode="auto">
        <a:xfrm>
          <a:off x="5600700" y="2389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129951</xdr:rowOff>
    </xdr:from>
    <xdr:ext cx="762000" cy="259045"/>
    <xdr:sp macro="" textlink="">
      <xdr:nvSpPr>
        <xdr:cNvPr id="70" name="人口1人当たり決算額の推移該当値テキスト130"/>
        <xdr:cNvSpPr txBox="1"/>
      </xdr:nvSpPr>
      <xdr:spPr>
        <a:xfrm>
          <a:off x="5740400" y="22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162306</xdr:rowOff>
    </xdr:from>
    <xdr:to>
      <xdr:col>26</xdr:col>
      <xdr:colOff>101600</xdr:colOff>
      <xdr:row>14</xdr:row>
      <xdr:rowOff>92456</xdr:rowOff>
    </xdr:to>
    <xdr:sp macro="" textlink="">
      <xdr:nvSpPr>
        <xdr:cNvPr id="71" name="楕円 70"/>
        <xdr:cNvSpPr/>
      </xdr:nvSpPr>
      <xdr:spPr bwMode="auto">
        <a:xfrm>
          <a:off x="4953000" y="243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102633</xdr:rowOff>
    </xdr:from>
    <xdr:ext cx="736600" cy="259045"/>
    <xdr:sp macro="" textlink="">
      <xdr:nvSpPr>
        <xdr:cNvPr id="72" name="テキスト ボックス 71"/>
        <xdr:cNvSpPr txBox="1"/>
      </xdr:nvSpPr>
      <xdr:spPr>
        <a:xfrm>
          <a:off x="4622800" y="2207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86411</xdr:rowOff>
    </xdr:from>
    <xdr:to>
      <xdr:col>22</xdr:col>
      <xdr:colOff>165100</xdr:colOff>
      <xdr:row>15</xdr:row>
      <xdr:rowOff>16561</xdr:rowOff>
    </xdr:to>
    <xdr:sp macro="" textlink="">
      <xdr:nvSpPr>
        <xdr:cNvPr id="73" name="楕円 72"/>
        <xdr:cNvSpPr/>
      </xdr:nvSpPr>
      <xdr:spPr bwMode="auto">
        <a:xfrm>
          <a:off x="4254500" y="253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26738</xdr:rowOff>
    </xdr:from>
    <xdr:ext cx="762000" cy="259045"/>
    <xdr:sp macro="" textlink="">
      <xdr:nvSpPr>
        <xdr:cNvPr id="74" name="テキスト ボックス 73"/>
        <xdr:cNvSpPr txBox="1"/>
      </xdr:nvSpPr>
      <xdr:spPr>
        <a:xfrm>
          <a:off x="3924300" y="230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57645</xdr:rowOff>
    </xdr:from>
    <xdr:to>
      <xdr:col>19</xdr:col>
      <xdr:colOff>38100</xdr:colOff>
      <xdr:row>14</xdr:row>
      <xdr:rowOff>159245</xdr:rowOff>
    </xdr:to>
    <xdr:sp macro="" textlink="">
      <xdr:nvSpPr>
        <xdr:cNvPr id="75" name="楕円 74"/>
        <xdr:cNvSpPr/>
      </xdr:nvSpPr>
      <xdr:spPr bwMode="auto">
        <a:xfrm>
          <a:off x="3556000" y="250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169422</xdr:rowOff>
    </xdr:from>
    <xdr:ext cx="762000" cy="259045"/>
    <xdr:sp macro="" textlink="">
      <xdr:nvSpPr>
        <xdr:cNvPr id="76" name="テキスト ボックス 75"/>
        <xdr:cNvSpPr txBox="1"/>
      </xdr:nvSpPr>
      <xdr:spPr>
        <a:xfrm>
          <a:off x="3225800" y="22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75362</xdr:rowOff>
    </xdr:from>
    <xdr:to>
      <xdr:col>15</xdr:col>
      <xdr:colOff>101600</xdr:colOff>
      <xdr:row>15</xdr:row>
      <xdr:rowOff>5512</xdr:rowOff>
    </xdr:to>
    <xdr:sp macro="" textlink="">
      <xdr:nvSpPr>
        <xdr:cNvPr id="77" name="楕円 76"/>
        <xdr:cNvSpPr/>
      </xdr:nvSpPr>
      <xdr:spPr bwMode="auto">
        <a:xfrm>
          <a:off x="2857500" y="252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15689</xdr:rowOff>
    </xdr:from>
    <xdr:ext cx="762000" cy="259045"/>
    <xdr:sp macro="" textlink="">
      <xdr:nvSpPr>
        <xdr:cNvPr id="78" name="テキスト ボックス 77"/>
        <xdr:cNvSpPr txBox="1"/>
      </xdr:nvSpPr>
      <xdr:spPr>
        <a:xfrm>
          <a:off x="2527300" y="229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98234</xdr:rowOff>
    </xdr:from>
    <xdr:to>
      <xdr:col>29</xdr:col>
      <xdr:colOff>127000</xdr:colOff>
      <xdr:row>34</xdr:row>
      <xdr:rowOff>154203</xdr:rowOff>
    </xdr:to>
    <xdr:cxnSp macro="">
      <xdr:nvCxnSpPr>
        <xdr:cNvPr id="111" name="直線コネクタ 110"/>
        <xdr:cNvCxnSpPr/>
      </xdr:nvCxnSpPr>
      <xdr:spPr bwMode="auto">
        <a:xfrm flipV="1">
          <a:off x="5003800" y="6365684"/>
          <a:ext cx="647700" cy="5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154203</xdr:rowOff>
    </xdr:from>
    <xdr:to>
      <xdr:col>26</xdr:col>
      <xdr:colOff>50800</xdr:colOff>
      <xdr:row>34</xdr:row>
      <xdr:rowOff>154622</xdr:rowOff>
    </xdr:to>
    <xdr:cxnSp macro="">
      <xdr:nvCxnSpPr>
        <xdr:cNvPr id="114" name="直線コネクタ 113"/>
        <xdr:cNvCxnSpPr/>
      </xdr:nvCxnSpPr>
      <xdr:spPr bwMode="auto">
        <a:xfrm flipV="1">
          <a:off x="4305300" y="6421653"/>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84595</xdr:rowOff>
    </xdr:from>
    <xdr:to>
      <xdr:col>22</xdr:col>
      <xdr:colOff>114300</xdr:colOff>
      <xdr:row>34</xdr:row>
      <xdr:rowOff>154622</xdr:rowOff>
    </xdr:to>
    <xdr:cxnSp macro="">
      <xdr:nvCxnSpPr>
        <xdr:cNvPr id="117" name="直線コネクタ 116"/>
        <xdr:cNvCxnSpPr/>
      </xdr:nvCxnSpPr>
      <xdr:spPr bwMode="auto">
        <a:xfrm>
          <a:off x="3606800" y="6352045"/>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46000</xdr:rowOff>
    </xdr:from>
    <xdr:to>
      <xdr:col>18</xdr:col>
      <xdr:colOff>177800</xdr:colOff>
      <xdr:row>34</xdr:row>
      <xdr:rowOff>84595</xdr:rowOff>
    </xdr:to>
    <xdr:cxnSp macro="">
      <xdr:nvCxnSpPr>
        <xdr:cNvPr id="120" name="直線コネクタ 119"/>
        <xdr:cNvCxnSpPr/>
      </xdr:nvCxnSpPr>
      <xdr:spPr bwMode="auto">
        <a:xfrm>
          <a:off x="29083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47434</xdr:rowOff>
    </xdr:from>
    <xdr:to>
      <xdr:col>29</xdr:col>
      <xdr:colOff>177800</xdr:colOff>
      <xdr:row>34</xdr:row>
      <xdr:rowOff>149034</xdr:rowOff>
    </xdr:to>
    <xdr:sp macro="" textlink="">
      <xdr:nvSpPr>
        <xdr:cNvPr id="130" name="楕円 129"/>
        <xdr:cNvSpPr/>
      </xdr:nvSpPr>
      <xdr:spPr bwMode="auto">
        <a:xfrm>
          <a:off x="5600700" y="631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235411</xdr:rowOff>
    </xdr:from>
    <xdr:ext cx="762000" cy="259045"/>
    <xdr:sp macro="" textlink="">
      <xdr:nvSpPr>
        <xdr:cNvPr id="131" name="人口1人当たり決算額の推移該当値テキスト445"/>
        <xdr:cNvSpPr txBox="1"/>
      </xdr:nvSpPr>
      <xdr:spPr>
        <a:xfrm>
          <a:off x="5740400" y="61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103403</xdr:rowOff>
    </xdr:from>
    <xdr:to>
      <xdr:col>26</xdr:col>
      <xdr:colOff>101600</xdr:colOff>
      <xdr:row>34</xdr:row>
      <xdr:rowOff>205003</xdr:rowOff>
    </xdr:to>
    <xdr:sp macro="" textlink="">
      <xdr:nvSpPr>
        <xdr:cNvPr id="132" name="楕円 131"/>
        <xdr:cNvSpPr/>
      </xdr:nvSpPr>
      <xdr:spPr bwMode="auto">
        <a:xfrm>
          <a:off x="4953000" y="63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215180</xdr:rowOff>
    </xdr:from>
    <xdr:ext cx="736600" cy="259045"/>
    <xdr:sp macro="" textlink="">
      <xdr:nvSpPr>
        <xdr:cNvPr id="133" name="テキスト ボックス 132"/>
        <xdr:cNvSpPr txBox="1"/>
      </xdr:nvSpPr>
      <xdr:spPr>
        <a:xfrm>
          <a:off x="4622800" y="613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103822</xdr:rowOff>
    </xdr:from>
    <xdr:to>
      <xdr:col>22</xdr:col>
      <xdr:colOff>165100</xdr:colOff>
      <xdr:row>34</xdr:row>
      <xdr:rowOff>205422</xdr:rowOff>
    </xdr:to>
    <xdr:sp macro="" textlink="">
      <xdr:nvSpPr>
        <xdr:cNvPr id="134" name="楕円 133"/>
        <xdr:cNvSpPr/>
      </xdr:nvSpPr>
      <xdr:spPr bwMode="auto">
        <a:xfrm>
          <a:off x="42545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215599</xdr:rowOff>
    </xdr:from>
    <xdr:ext cx="762000" cy="259045"/>
    <xdr:sp macro="" textlink="">
      <xdr:nvSpPr>
        <xdr:cNvPr id="135" name="テキスト ボックス 134"/>
        <xdr:cNvSpPr txBox="1"/>
      </xdr:nvSpPr>
      <xdr:spPr>
        <a:xfrm>
          <a:off x="3924300" y="614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33795</xdr:rowOff>
    </xdr:from>
    <xdr:to>
      <xdr:col>19</xdr:col>
      <xdr:colOff>38100</xdr:colOff>
      <xdr:row>34</xdr:row>
      <xdr:rowOff>135395</xdr:rowOff>
    </xdr:to>
    <xdr:sp macro="" textlink="">
      <xdr:nvSpPr>
        <xdr:cNvPr id="136" name="楕円 135"/>
        <xdr:cNvSpPr/>
      </xdr:nvSpPr>
      <xdr:spPr bwMode="auto">
        <a:xfrm>
          <a:off x="35560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145572</xdr:rowOff>
    </xdr:from>
    <xdr:ext cx="762000" cy="259045"/>
    <xdr:sp macro="" textlink="">
      <xdr:nvSpPr>
        <xdr:cNvPr id="137" name="テキスト ボックス 136"/>
        <xdr:cNvSpPr txBox="1"/>
      </xdr:nvSpPr>
      <xdr:spPr>
        <a:xfrm>
          <a:off x="3225800" y="607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338100</xdr:rowOff>
    </xdr:from>
    <xdr:to>
      <xdr:col>15</xdr:col>
      <xdr:colOff>101600</xdr:colOff>
      <xdr:row>34</xdr:row>
      <xdr:rowOff>96800</xdr:rowOff>
    </xdr:to>
    <xdr:sp macro="" textlink="">
      <xdr:nvSpPr>
        <xdr:cNvPr id="138" name="楕円 137"/>
        <xdr:cNvSpPr/>
      </xdr:nvSpPr>
      <xdr:spPr bwMode="auto">
        <a:xfrm>
          <a:off x="28575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106977</xdr:rowOff>
    </xdr:from>
    <xdr:ext cx="762000" cy="259045"/>
    <xdr:sp macro="" textlink="">
      <xdr:nvSpPr>
        <xdr:cNvPr id="139" name="テキスト ボックス 138"/>
        <xdr:cNvSpPr txBox="1"/>
      </xdr:nvSpPr>
      <xdr:spPr>
        <a:xfrm>
          <a:off x="25273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112627</xdr:rowOff>
    </xdr:from>
    <xdr:to>
      <xdr:col>24</xdr:col>
      <xdr:colOff>63500</xdr:colOff>
      <xdr:row>33</xdr:row>
      <xdr:rowOff>135291</xdr:rowOff>
    </xdr:to>
    <xdr:cxnSp macro="">
      <xdr:nvCxnSpPr>
        <xdr:cNvPr id="63" name="直線コネクタ 62"/>
        <xdr:cNvCxnSpPr/>
      </xdr:nvCxnSpPr>
      <xdr:spPr>
        <a:xfrm>
          <a:off x="3797300" y="5770477"/>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112627</xdr:rowOff>
    </xdr:from>
    <xdr:to>
      <xdr:col>19</xdr:col>
      <xdr:colOff>177800</xdr:colOff>
      <xdr:row>34</xdr:row>
      <xdr:rowOff>1038</xdr:rowOff>
    </xdr:to>
    <xdr:cxnSp macro="">
      <xdr:nvCxnSpPr>
        <xdr:cNvPr id="66" name="直線コネクタ 65"/>
        <xdr:cNvCxnSpPr/>
      </xdr:nvCxnSpPr>
      <xdr:spPr>
        <a:xfrm flipV="1">
          <a:off x="2908300" y="5770477"/>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xdr:rowOff>
    </xdr:from>
    <xdr:to>
      <xdr:col>15</xdr:col>
      <xdr:colOff>50800</xdr:colOff>
      <xdr:row>34</xdr:row>
      <xdr:rowOff>112823</xdr:rowOff>
    </xdr:to>
    <xdr:cxnSp macro="">
      <xdr:nvCxnSpPr>
        <xdr:cNvPr id="69" name="直線コネクタ 68"/>
        <xdr:cNvCxnSpPr/>
      </xdr:nvCxnSpPr>
      <xdr:spPr>
        <a:xfrm flipV="1">
          <a:off x="2019300" y="5830338"/>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83203</xdr:rowOff>
    </xdr:from>
    <xdr:to>
      <xdr:col>10</xdr:col>
      <xdr:colOff>114300</xdr:colOff>
      <xdr:row>34</xdr:row>
      <xdr:rowOff>112823</xdr:rowOff>
    </xdr:to>
    <xdr:cxnSp macro="">
      <xdr:nvCxnSpPr>
        <xdr:cNvPr id="72" name="直線コネクタ 71"/>
        <xdr:cNvCxnSpPr/>
      </xdr:nvCxnSpPr>
      <xdr:spPr>
        <a:xfrm>
          <a:off x="1130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84491</xdr:rowOff>
    </xdr:from>
    <xdr:to>
      <xdr:col>24</xdr:col>
      <xdr:colOff>114300</xdr:colOff>
      <xdr:row>34</xdr:row>
      <xdr:rowOff>14641</xdr:rowOff>
    </xdr:to>
    <xdr:sp macro="" textlink="">
      <xdr:nvSpPr>
        <xdr:cNvPr id="82" name="楕円 81"/>
        <xdr:cNvSpPr/>
      </xdr:nvSpPr>
      <xdr:spPr>
        <a:xfrm>
          <a:off x="4584700" y="57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107368</xdr:rowOff>
    </xdr:from>
    <xdr:ext cx="534377" cy="259045"/>
    <xdr:sp macro="" textlink="">
      <xdr:nvSpPr>
        <xdr:cNvPr id="83" name="人件費該当値テキスト"/>
        <xdr:cNvSpPr txBox="1"/>
      </xdr:nvSpPr>
      <xdr:spPr>
        <a:xfrm>
          <a:off x="4686300" y="55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61827</xdr:rowOff>
    </xdr:from>
    <xdr:to>
      <xdr:col>20</xdr:col>
      <xdr:colOff>38100</xdr:colOff>
      <xdr:row>33</xdr:row>
      <xdr:rowOff>163427</xdr:rowOff>
    </xdr:to>
    <xdr:sp macro="" textlink="">
      <xdr:nvSpPr>
        <xdr:cNvPr id="84" name="楕円 83"/>
        <xdr:cNvSpPr/>
      </xdr:nvSpPr>
      <xdr:spPr>
        <a:xfrm>
          <a:off x="37465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8504</xdr:rowOff>
    </xdr:from>
    <xdr:ext cx="534377" cy="259045"/>
    <xdr:sp macro="" textlink="">
      <xdr:nvSpPr>
        <xdr:cNvPr id="85" name="テキスト ボックス 84"/>
        <xdr:cNvSpPr txBox="1"/>
      </xdr:nvSpPr>
      <xdr:spPr>
        <a:xfrm>
          <a:off x="3530111" y="5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121688</xdr:rowOff>
    </xdr:from>
    <xdr:to>
      <xdr:col>15</xdr:col>
      <xdr:colOff>101600</xdr:colOff>
      <xdr:row>34</xdr:row>
      <xdr:rowOff>51838</xdr:rowOff>
    </xdr:to>
    <xdr:sp macro="" textlink="">
      <xdr:nvSpPr>
        <xdr:cNvPr id="86" name="楕円 85"/>
        <xdr:cNvSpPr/>
      </xdr:nvSpPr>
      <xdr:spPr>
        <a:xfrm>
          <a:off x="28575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68365</xdr:rowOff>
    </xdr:from>
    <xdr:ext cx="534377" cy="259045"/>
    <xdr:sp macro="" textlink="">
      <xdr:nvSpPr>
        <xdr:cNvPr id="87" name="テキスト ボックス 86"/>
        <xdr:cNvSpPr txBox="1"/>
      </xdr:nvSpPr>
      <xdr:spPr>
        <a:xfrm>
          <a:off x="2641111" y="55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62023</xdr:rowOff>
    </xdr:from>
    <xdr:to>
      <xdr:col>10</xdr:col>
      <xdr:colOff>165100</xdr:colOff>
      <xdr:row>34</xdr:row>
      <xdr:rowOff>163623</xdr:rowOff>
    </xdr:to>
    <xdr:sp macro="" textlink="">
      <xdr:nvSpPr>
        <xdr:cNvPr id="88" name="楕円 87"/>
        <xdr:cNvSpPr/>
      </xdr:nvSpPr>
      <xdr:spPr>
        <a:xfrm>
          <a:off x="1968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8700</xdr:rowOff>
    </xdr:from>
    <xdr:ext cx="534377" cy="259045"/>
    <xdr:sp macro="" textlink="">
      <xdr:nvSpPr>
        <xdr:cNvPr id="89" name="テキスト ボックス 88"/>
        <xdr:cNvSpPr txBox="1"/>
      </xdr:nvSpPr>
      <xdr:spPr>
        <a:xfrm>
          <a:off x="1752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32403</xdr:rowOff>
    </xdr:from>
    <xdr:to>
      <xdr:col>6</xdr:col>
      <xdr:colOff>38100</xdr:colOff>
      <xdr:row>34</xdr:row>
      <xdr:rowOff>134003</xdr:rowOff>
    </xdr:to>
    <xdr:sp macro="" textlink="">
      <xdr:nvSpPr>
        <xdr:cNvPr id="90" name="楕円 89"/>
        <xdr:cNvSpPr/>
      </xdr:nvSpPr>
      <xdr:spPr>
        <a:xfrm>
          <a:off x="1079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150530</xdr:rowOff>
    </xdr:from>
    <xdr:ext cx="534377" cy="259045"/>
    <xdr:sp macro="" textlink="">
      <xdr:nvSpPr>
        <xdr:cNvPr id="91" name="テキスト ボックス 90"/>
        <xdr:cNvSpPr txBox="1"/>
      </xdr:nvSpPr>
      <xdr:spPr>
        <a:xfrm>
          <a:off x="863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116802</xdr:rowOff>
    </xdr:from>
    <xdr:to>
      <xdr:col>24</xdr:col>
      <xdr:colOff>63500</xdr:colOff>
      <xdr:row>52</xdr:row>
      <xdr:rowOff>28296</xdr:rowOff>
    </xdr:to>
    <xdr:cxnSp macro="">
      <xdr:nvCxnSpPr>
        <xdr:cNvPr id="121" name="直線コネクタ 120"/>
        <xdr:cNvCxnSpPr/>
      </xdr:nvCxnSpPr>
      <xdr:spPr>
        <a:xfrm flipV="1">
          <a:off x="3797300" y="8689302"/>
          <a:ext cx="838200" cy="25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28296</xdr:rowOff>
    </xdr:from>
    <xdr:to>
      <xdr:col>19</xdr:col>
      <xdr:colOff>177800</xdr:colOff>
      <xdr:row>54</xdr:row>
      <xdr:rowOff>139395</xdr:rowOff>
    </xdr:to>
    <xdr:cxnSp macro="">
      <xdr:nvCxnSpPr>
        <xdr:cNvPr id="124" name="直線コネクタ 123"/>
        <xdr:cNvCxnSpPr/>
      </xdr:nvCxnSpPr>
      <xdr:spPr>
        <a:xfrm flipV="1">
          <a:off x="2908300" y="8943696"/>
          <a:ext cx="889000" cy="4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139395</xdr:rowOff>
    </xdr:from>
    <xdr:to>
      <xdr:col>15</xdr:col>
      <xdr:colOff>50800</xdr:colOff>
      <xdr:row>55</xdr:row>
      <xdr:rowOff>52832</xdr:rowOff>
    </xdr:to>
    <xdr:cxnSp macro="">
      <xdr:nvCxnSpPr>
        <xdr:cNvPr id="127" name="直線コネクタ 126"/>
        <xdr:cNvCxnSpPr/>
      </xdr:nvCxnSpPr>
      <xdr:spPr>
        <a:xfrm flipV="1">
          <a:off x="2019300" y="9397695"/>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52832</xdr:rowOff>
    </xdr:from>
    <xdr:to>
      <xdr:col>10</xdr:col>
      <xdr:colOff>114300</xdr:colOff>
      <xdr:row>56</xdr:row>
      <xdr:rowOff>110020</xdr:rowOff>
    </xdr:to>
    <xdr:cxnSp macro="">
      <xdr:nvCxnSpPr>
        <xdr:cNvPr id="130" name="直線コネクタ 129"/>
        <xdr:cNvCxnSpPr/>
      </xdr:nvCxnSpPr>
      <xdr:spPr>
        <a:xfrm flipV="1">
          <a:off x="1130300" y="9482582"/>
          <a:ext cx="889000" cy="2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66002</xdr:rowOff>
    </xdr:from>
    <xdr:to>
      <xdr:col>24</xdr:col>
      <xdr:colOff>114300</xdr:colOff>
      <xdr:row>50</xdr:row>
      <xdr:rowOff>167602</xdr:rowOff>
    </xdr:to>
    <xdr:sp macro="" textlink="">
      <xdr:nvSpPr>
        <xdr:cNvPr id="140" name="楕円 139"/>
        <xdr:cNvSpPr/>
      </xdr:nvSpPr>
      <xdr:spPr>
        <a:xfrm>
          <a:off x="4584700" y="8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152379</xdr:rowOff>
    </xdr:from>
    <xdr:ext cx="534377" cy="259045"/>
    <xdr:sp macro="" textlink="">
      <xdr:nvSpPr>
        <xdr:cNvPr id="141" name="物件費該当値テキスト"/>
        <xdr:cNvSpPr txBox="1"/>
      </xdr:nvSpPr>
      <xdr:spPr>
        <a:xfrm>
          <a:off x="4686300" y="85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148946</xdr:rowOff>
    </xdr:from>
    <xdr:to>
      <xdr:col>20</xdr:col>
      <xdr:colOff>38100</xdr:colOff>
      <xdr:row>52</xdr:row>
      <xdr:rowOff>79096</xdr:rowOff>
    </xdr:to>
    <xdr:sp macro="" textlink="">
      <xdr:nvSpPr>
        <xdr:cNvPr id="142" name="楕円 141"/>
        <xdr:cNvSpPr/>
      </xdr:nvSpPr>
      <xdr:spPr>
        <a:xfrm>
          <a:off x="3746500" y="88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95623</xdr:rowOff>
    </xdr:from>
    <xdr:ext cx="534377" cy="259045"/>
    <xdr:sp macro="" textlink="">
      <xdr:nvSpPr>
        <xdr:cNvPr id="143" name="テキスト ボックス 142"/>
        <xdr:cNvSpPr txBox="1"/>
      </xdr:nvSpPr>
      <xdr:spPr>
        <a:xfrm>
          <a:off x="3530111" y="86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88595</xdr:rowOff>
    </xdr:from>
    <xdr:to>
      <xdr:col>15</xdr:col>
      <xdr:colOff>101600</xdr:colOff>
      <xdr:row>55</xdr:row>
      <xdr:rowOff>18745</xdr:rowOff>
    </xdr:to>
    <xdr:sp macro="" textlink="">
      <xdr:nvSpPr>
        <xdr:cNvPr id="144" name="楕円 143"/>
        <xdr:cNvSpPr/>
      </xdr:nvSpPr>
      <xdr:spPr>
        <a:xfrm>
          <a:off x="2857500" y="93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35272</xdr:rowOff>
    </xdr:from>
    <xdr:ext cx="534377" cy="259045"/>
    <xdr:sp macro="" textlink="">
      <xdr:nvSpPr>
        <xdr:cNvPr id="145" name="テキスト ボックス 144"/>
        <xdr:cNvSpPr txBox="1"/>
      </xdr:nvSpPr>
      <xdr:spPr>
        <a:xfrm>
          <a:off x="2641111" y="9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2032</xdr:rowOff>
    </xdr:from>
    <xdr:to>
      <xdr:col>10</xdr:col>
      <xdr:colOff>165100</xdr:colOff>
      <xdr:row>55</xdr:row>
      <xdr:rowOff>103632</xdr:rowOff>
    </xdr:to>
    <xdr:sp macro="" textlink="">
      <xdr:nvSpPr>
        <xdr:cNvPr id="146" name="楕円 145"/>
        <xdr:cNvSpPr/>
      </xdr:nvSpPr>
      <xdr:spPr>
        <a:xfrm>
          <a:off x="1968500" y="94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47" name="テキスト ボックス 146"/>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59220</xdr:rowOff>
    </xdr:from>
    <xdr:to>
      <xdr:col>6</xdr:col>
      <xdr:colOff>38100</xdr:colOff>
      <xdr:row>56</xdr:row>
      <xdr:rowOff>160820</xdr:rowOff>
    </xdr:to>
    <xdr:sp macro="" textlink="">
      <xdr:nvSpPr>
        <xdr:cNvPr id="148" name="楕円 147"/>
        <xdr:cNvSpPr/>
      </xdr:nvSpPr>
      <xdr:spPr>
        <a:xfrm>
          <a:off x="1079500" y="96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5897</xdr:rowOff>
    </xdr:from>
    <xdr:ext cx="534377" cy="259045"/>
    <xdr:sp macro="" textlink="">
      <xdr:nvSpPr>
        <xdr:cNvPr id="149" name="テキスト ボックス 148"/>
        <xdr:cNvSpPr txBox="1"/>
      </xdr:nvSpPr>
      <xdr:spPr>
        <a:xfrm>
          <a:off x="863111" y="94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104724</xdr:rowOff>
    </xdr:from>
    <xdr:to>
      <xdr:col>24</xdr:col>
      <xdr:colOff>63500</xdr:colOff>
      <xdr:row>75</xdr:row>
      <xdr:rowOff>164503</xdr:rowOff>
    </xdr:to>
    <xdr:cxnSp macro="">
      <xdr:nvCxnSpPr>
        <xdr:cNvPr id="174" name="直線コネクタ 173"/>
        <xdr:cNvCxnSpPr/>
      </xdr:nvCxnSpPr>
      <xdr:spPr>
        <a:xfrm>
          <a:off x="3797300" y="12963474"/>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104724</xdr:rowOff>
    </xdr:from>
    <xdr:to>
      <xdr:col>19</xdr:col>
      <xdr:colOff>177800</xdr:colOff>
      <xdr:row>75</xdr:row>
      <xdr:rowOff>157702</xdr:rowOff>
    </xdr:to>
    <xdr:cxnSp macro="">
      <xdr:nvCxnSpPr>
        <xdr:cNvPr id="177" name="直線コネクタ 176"/>
        <xdr:cNvCxnSpPr/>
      </xdr:nvCxnSpPr>
      <xdr:spPr>
        <a:xfrm flipV="1">
          <a:off x="2908300" y="12963474"/>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157702</xdr:rowOff>
    </xdr:from>
    <xdr:to>
      <xdr:col>15</xdr:col>
      <xdr:colOff>50800</xdr:colOff>
      <xdr:row>76</xdr:row>
      <xdr:rowOff>100724</xdr:rowOff>
    </xdr:to>
    <xdr:cxnSp macro="">
      <xdr:nvCxnSpPr>
        <xdr:cNvPr id="180" name="直線コネクタ 179"/>
        <xdr:cNvCxnSpPr/>
      </xdr:nvCxnSpPr>
      <xdr:spPr>
        <a:xfrm flipV="1">
          <a:off x="2019300" y="13016452"/>
          <a:ext cx="889000" cy="1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98437</xdr:rowOff>
    </xdr:from>
    <xdr:to>
      <xdr:col>10</xdr:col>
      <xdr:colOff>114300</xdr:colOff>
      <xdr:row>76</xdr:row>
      <xdr:rowOff>100724</xdr:rowOff>
    </xdr:to>
    <xdr:cxnSp macro="">
      <xdr:nvCxnSpPr>
        <xdr:cNvPr id="183" name="直線コネクタ 182"/>
        <xdr:cNvCxnSpPr/>
      </xdr:nvCxnSpPr>
      <xdr:spPr>
        <a:xfrm>
          <a:off x="1130300" y="13128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113703</xdr:rowOff>
    </xdr:from>
    <xdr:to>
      <xdr:col>24</xdr:col>
      <xdr:colOff>114300</xdr:colOff>
      <xdr:row>76</xdr:row>
      <xdr:rowOff>43853</xdr:rowOff>
    </xdr:to>
    <xdr:sp macro="" textlink="">
      <xdr:nvSpPr>
        <xdr:cNvPr id="193" name="楕円 192"/>
        <xdr:cNvSpPr/>
      </xdr:nvSpPr>
      <xdr:spPr>
        <a:xfrm>
          <a:off x="45847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136580</xdr:rowOff>
    </xdr:from>
    <xdr:ext cx="469744" cy="259045"/>
    <xdr:sp macro="" textlink="">
      <xdr:nvSpPr>
        <xdr:cNvPr id="194" name="維持補修費該当値テキスト"/>
        <xdr:cNvSpPr txBox="1"/>
      </xdr:nvSpPr>
      <xdr:spPr>
        <a:xfrm>
          <a:off x="4686300" y="128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53924</xdr:rowOff>
    </xdr:from>
    <xdr:to>
      <xdr:col>20</xdr:col>
      <xdr:colOff>38100</xdr:colOff>
      <xdr:row>75</xdr:row>
      <xdr:rowOff>155524</xdr:rowOff>
    </xdr:to>
    <xdr:sp macro="" textlink="">
      <xdr:nvSpPr>
        <xdr:cNvPr id="195" name="楕円 194"/>
        <xdr:cNvSpPr/>
      </xdr:nvSpPr>
      <xdr:spPr>
        <a:xfrm>
          <a:off x="3746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601</xdr:rowOff>
    </xdr:from>
    <xdr:ext cx="469744" cy="259045"/>
    <xdr:sp macro="" textlink="">
      <xdr:nvSpPr>
        <xdr:cNvPr id="196" name="テキスト ボックス 195"/>
        <xdr:cNvSpPr txBox="1"/>
      </xdr:nvSpPr>
      <xdr:spPr>
        <a:xfrm>
          <a:off x="3562428" y="12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106902</xdr:rowOff>
    </xdr:from>
    <xdr:to>
      <xdr:col>15</xdr:col>
      <xdr:colOff>101600</xdr:colOff>
      <xdr:row>76</xdr:row>
      <xdr:rowOff>37052</xdr:rowOff>
    </xdr:to>
    <xdr:sp macro="" textlink="">
      <xdr:nvSpPr>
        <xdr:cNvPr id="197" name="楕円 196"/>
        <xdr:cNvSpPr/>
      </xdr:nvSpPr>
      <xdr:spPr>
        <a:xfrm>
          <a:off x="2857500" y="129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53579</xdr:rowOff>
    </xdr:from>
    <xdr:ext cx="469744" cy="259045"/>
    <xdr:sp macro="" textlink="">
      <xdr:nvSpPr>
        <xdr:cNvPr id="198" name="テキスト ボックス 197"/>
        <xdr:cNvSpPr txBox="1"/>
      </xdr:nvSpPr>
      <xdr:spPr>
        <a:xfrm>
          <a:off x="2673428" y="127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49924</xdr:rowOff>
    </xdr:from>
    <xdr:to>
      <xdr:col>10</xdr:col>
      <xdr:colOff>165100</xdr:colOff>
      <xdr:row>76</xdr:row>
      <xdr:rowOff>151524</xdr:rowOff>
    </xdr:to>
    <xdr:sp macro="" textlink="">
      <xdr:nvSpPr>
        <xdr:cNvPr id="199" name="楕円 198"/>
        <xdr:cNvSpPr/>
      </xdr:nvSpPr>
      <xdr:spPr>
        <a:xfrm>
          <a:off x="1968500" y="130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168051</xdr:rowOff>
    </xdr:from>
    <xdr:ext cx="469744" cy="259045"/>
    <xdr:sp macro="" textlink="">
      <xdr:nvSpPr>
        <xdr:cNvPr id="200" name="テキスト ボックス 199"/>
        <xdr:cNvSpPr txBox="1"/>
      </xdr:nvSpPr>
      <xdr:spPr>
        <a:xfrm>
          <a:off x="1784428" y="128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47637</xdr:rowOff>
    </xdr:from>
    <xdr:to>
      <xdr:col>6</xdr:col>
      <xdr:colOff>38100</xdr:colOff>
      <xdr:row>76</xdr:row>
      <xdr:rowOff>149237</xdr:rowOff>
    </xdr:to>
    <xdr:sp macro="" textlink="">
      <xdr:nvSpPr>
        <xdr:cNvPr id="201" name="楕円 200"/>
        <xdr:cNvSpPr/>
      </xdr:nvSpPr>
      <xdr:spPr>
        <a:xfrm>
          <a:off x="1079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165764</xdr:rowOff>
    </xdr:from>
    <xdr:ext cx="469744" cy="259045"/>
    <xdr:sp macro="" textlink="">
      <xdr:nvSpPr>
        <xdr:cNvPr id="202" name="テキスト ボックス 201"/>
        <xdr:cNvSpPr txBox="1"/>
      </xdr:nvSpPr>
      <xdr:spPr>
        <a:xfrm>
          <a:off x="895428" y="128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116339</xdr:rowOff>
    </xdr:from>
    <xdr:to>
      <xdr:col>24</xdr:col>
      <xdr:colOff>63500</xdr:colOff>
      <xdr:row>97</xdr:row>
      <xdr:rowOff>64545</xdr:rowOff>
    </xdr:to>
    <xdr:cxnSp macro="">
      <xdr:nvCxnSpPr>
        <xdr:cNvPr id="234" name="直線コネクタ 233"/>
        <xdr:cNvCxnSpPr/>
      </xdr:nvCxnSpPr>
      <xdr:spPr>
        <a:xfrm>
          <a:off x="3797300" y="16575539"/>
          <a:ext cx="838200" cy="1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116339</xdr:rowOff>
    </xdr:from>
    <xdr:to>
      <xdr:col>19</xdr:col>
      <xdr:colOff>177800</xdr:colOff>
      <xdr:row>98</xdr:row>
      <xdr:rowOff>45855</xdr:rowOff>
    </xdr:to>
    <xdr:cxnSp macro="">
      <xdr:nvCxnSpPr>
        <xdr:cNvPr id="237" name="直線コネクタ 236"/>
        <xdr:cNvCxnSpPr/>
      </xdr:nvCxnSpPr>
      <xdr:spPr>
        <a:xfrm flipV="1">
          <a:off x="2908300" y="16575539"/>
          <a:ext cx="889000" cy="2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45855</xdr:rowOff>
    </xdr:from>
    <xdr:to>
      <xdr:col>15</xdr:col>
      <xdr:colOff>50800</xdr:colOff>
      <xdr:row>98</xdr:row>
      <xdr:rowOff>89658</xdr:rowOff>
    </xdr:to>
    <xdr:cxnSp macro="">
      <xdr:nvCxnSpPr>
        <xdr:cNvPr id="240" name="直線コネクタ 239"/>
        <xdr:cNvCxnSpPr/>
      </xdr:nvCxnSpPr>
      <xdr:spPr>
        <a:xfrm flipV="1">
          <a:off x="2019300" y="16847955"/>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89658</xdr:rowOff>
    </xdr:from>
    <xdr:to>
      <xdr:col>10</xdr:col>
      <xdr:colOff>114300</xdr:colOff>
      <xdr:row>98</xdr:row>
      <xdr:rowOff>152175</xdr:rowOff>
    </xdr:to>
    <xdr:cxnSp macro="">
      <xdr:nvCxnSpPr>
        <xdr:cNvPr id="243" name="直線コネクタ 242"/>
        <xdr:cNvCxnSpPr/>
      </xdr:nvCxnSpPr>
      <xdr:spPr>
        <a:xfrm flipV="1">
          <a:off x="1130300" y="16891758"/>
          <a:ext cx="889000" cy="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13745</xdr:rowOff>
    </xdr:from>
    <xdr:to>
      <xdr:col>24</xdr:col>
      <xdr:colOff>114300</xdr:colOff>
      <xdr:row>97</xdr:row>
      <xdr:rowOff>115345</xdr:rowOff>
    </xdr:to>
    <xdr:sp macro="" textlink="">
      <xdr:nvSpPr>
        <xdr:cNvPr id="253" name="楕円 252"/>
        <xdr:cNvSpPr/>
      </xdr:nvSpPr>
      <xdr:spPr>
        <a:xfrm>
          <a:off x="4584700" y="166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163622</xdr:rowOff>
    </xdr:from>
    <xdr:ext cx="599010" cy="259045"/>
    <xdr:sp macro="" textlink="">
      <xdr:nvSpPr>
        <xdr:cNvPr id="254" name="扶助費該当値テキスト"/>
        <xdr:cNvSpPr txBox="1"/>
      </xdr:nvSpPr>
      <xdr:spPr>
        <a:xfrm>
          <a:off x="4686300" y="1662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65539</xdr:rowOff>
    </xdr:from>
    <xdr:to>
      <xdr:col>20</xdr:col>
      <xdr:colOff>38100</xdr:colOff>
      <xdr:row>96</xdr:row>
      <xdr:rowOff>167139</xdr:rowOff>
    </xdr:to>
    <xdr:sp macro="" textlink="">
      <xdr:nvSpPr>
        <xdr:cNvPr id="255" name="楕円 254"/>
        <xdr:cNvSpPr/>
      </xdr:nvSpPr>
      <xdr:spPr>
        <a:xfrm>
          <a:off x="3746500" y="16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158266</xdr:rowOff>
    </xdr:from>
    <xdr:ext cx="599010" cy="259045"/>
    <xdr:sp macro="" textlink="">
      <xdr:nvSpPr>
        <xdr:cNvPr id="256" name="テキスト ボックス 255"/>
        <xdr:cNvSpPr txBox="1"/>
      </xdr:nvSpPr>
      <xdr:spPr>
        <a:xfrm>
          <a:off x="3497795" y="1661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166505</xdr:rowOff>
    </xdr:from>
    <xdr:to>
      <xdr:col>15</xdr:col>
      <xdr:colOff>101600</xdr:colOff>
      <xdr:row>98</xdr:row>
      <xdr:rowOff>96655</xdr:rowOff>
    </xdr:to>
    <xdr:sp macro="" textlink="">
      <xdr:nvSpPr>
        <xdr:cNvPr id="257" name="楕円 256"/>
        <xdr:cNvSpPr/>
      </xdr:nvSpPr>
      <xdr:spPr>
        <a:xfrm>
          <a:off x="2857500" y="167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87782</xdr:rowOff>
    </xdr:from>
    <xdr:ext cx="599010" cy="259045"/>
    <xdr:sp macro="" textlink="">
      <xdr:nvSpPr>
        <xdr:cNvPr id="258" name="テキスト ボックス 257"/>
        <xdr:cNvSpPr txBox="1"/>
      </xdr:nvSpPr>
      <xdr:spPr>
        <a:xfrm>
          <a:off x="2608795" y="1688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38858</xdr:rowOff>
    </xdr:from>
    <xdr:to>
      <xdr:col>10</xdr:col>
      <xdr:colOff>165100</xdr:colOff>
      <xdr:row>98</xdr:row>
      <xdr:rowOff>140458</xdr:rowOff>
    </xdr:to>
    <xdr:sp macro="" textlink="">
      <xdr:nvSpPr>
        <xdr:cNvPr id="259" name="楕円 258"/>
        <xdr:cNvSpPr/>
      </xdr:nvSpPr>
      <xdr:spPr>
        <a:xfrm>
          <a:off x="1968500" y="168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131585</xdr:rowOff>
    </xdr:from>
    <xdr:ext cx="599010" cy="259045"/>
    <xdr:sp macro="" textlink="">
      <xdr:nvSpPr>
        <xdr:cNvPr id="260" name="テキスト ボックス 259"/>
        <xdr:cNvSpPr txBox="1"/>
      </xdr:nvSpPr>
      <xdr:spPr>
        <a:xfrm>
          <a:off x="1719795" y="1693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101375</xdr:rowOff>
    </xdr:from>
    <xdr:to>
      <xdr:col>6</xdr:col>
      <xdr:colOff>38100</xdr:colOff>
      <xdr:row>99</xdr:row>
      <xdr:rowOff>31525</xdr:rowOff>
    </xdr:to>
    <xdr:sp macro="" textlink="">
      <xdr:nvSpPr>
        <xdr:cNvPr id="261" name="楕円 260"/>
        <xdr:cNvSpPr/>
      </xdr:nvSpPr>
      <xdr:spPr>
        <a:xfrm>
          <a:off x="1079500" y="16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22652</xdr:rowOff>
    </xdr:from>
    <xdr:ext cx="599010" cy="259045"/>
    <xdr:sp macro="" textlink="">
      <xdr:nvSpPr>
        <xdr:cNvPr id="262" name="テキスト ボックス 261"/>
        <xdr:cNvSpPr txBox="1"/>
      </xdr:nvSpPr>
      <xdr:spPr>
        <a:xfrm>
          <a:off x="830795" y="1699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44740</xdr:rowOff>
    </xdr:from>
    <xdr:to>
      <xdr:col>54</xdr:col>
      <xdr:colOff>189865</xdr:colOff>
      <xdr:row>38</xdr:row>
      <xdr:rowOff>33729</xdr:rowOff>
    </xdr:to>
    <xdr:cxnSp macro="">
      <xdr:nvCxnSpPr>
        <xdr:cNvPr id="286" name="直線コネクタ 285"/>
        <xdr:cNvCxnSpPr/>
      </xdr:nvCxnSpPr>
      <xdr:spPr>
        <a:xfrm flipV="1">
          <a:off x="10475595" y="6045490"/>
          <a:ext cx="1270" cy="503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37556</xdr:rowOff>
    </xdr:from>
    <xdr:ext cx="534377" cy="259045"/>
    <xdr:sp macro="" textlink="">
      <xdr:nvSpPr>
        <xdr:cNvPr id="287" name="補助費等最小値テキスト"/>
        <xdr:cNvSpPr txBox="1"/>
      </xdr:nvSpPr>
      <xdr:spPr>
        <a:xfrm>
          <a:off x="10528300" y="65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33729</xdr:rowOff>
    </xdr:from>
    <xdr:to>
      <xdr:col>55</xdr:col>
      <xdr:colOff>88900</xdr:colOff>
      <xdr:row>38</xdr:row>
      <xdr:rowOff>33729</xdr:rowOff>
    </xdr:to>
    <xdr:cxnSp macro="">
      <xdr:nvCxnSpPr>
        <xdr:cNvPr id="288" name="直線コネクタ 287"/>
        <xdr:cNvCxnSpPr/>
      </xdr:nvCxnSpPr>
      <xdr:spPr>
        <a:xfrm>
          <a:off x="10388600" y="654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162867</xdr:rowOff>
    </xdr:from>
    <xdr:ext cx="534377" cy="259045"/>
    <xdr:sp macro="" textlink="">
      <xdr:nvSpPr>
        <xdr:cNvPr id="289" name="補助費等最大値テキスト"/>
        <xdr:cNvSpPr txBox="1"/>
      </xdr:nvSpPr>
      <xdr:spPr>
        <a:xfrm>
          <a:off x="10528300" y="58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44740</xdr:rowOff>
    </xdr:from>
    <xdr:to>
      <xdr:col>55</xdr:col>
      <xdr:colOff>88900</xdr:colOff>
      <xdr:row>35</xdr:row>
      <xdr:rowOff>44740</xdr:rowOff>
    </xdr:to>
    <xdr:cxnSp macro="">
      <xdr:nvCxnSpPr>
        <xdr:cNvPr id="290" name="直線コネクタ 289"/>
        <xdr:cNvCxnSpPr/>
      </xdr:nvCxnSpPr>
      <xdr:spPr>
        <a:xfrm>
          <a:off x="10388600" y="604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42735</xdr:rowOff>
    </xdr:from>
    <xdr:to>
      <xdr:col>55</xdr:col>
      <xdr:colOff>0</xdr:colOff>
      <xdr:row>35</xdr:row>
      <xdr:rowOff>44740</xdr:rowOff>
    </xdr:to>
    <xdr:cxnSp macro="">
      <xdr:nvCxnSpPr>
        <xdr:cNvPr id="291" name="直線コネクタ 290"/>
        <xdr:cNvCxnSpPr/>
      </xdr:nvCxnSpPr>
      <xdr:spPr>
        <a:xfrm>
          <a:off x="9639300" y="5872035"/>
          <a:ext cx="838200" cy="17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161807</xdr:rowOff>
    </xdr:from>
    <xdr:ext cx="534377" cy="259045"/>
    <xdr:sp macro="" textlink="">
      <xdr:nvSpPr>
        <xdr:cNvPr id="292" name="補助費等平均値テキスト"/>
        <xdr:cNvSpPr txBox="1"/>
      </xdr:nvSpPr>
      <xdr:spPr>
        <a:xfrm>
          <a:off x="10528300" y="633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11930</xdr:rowOff>
    </xdr:from>
    <xdr:to>
      <xdr:col>55</xdr:col>
      <xdr:colOff>50800</xdr:colOff>
      <xdr:row>37</xdr:row>
      <xdr:rowOff>113530</xdr:rowOff>
    </xdr:to>
    <xdr:sp macro="" textlink="">
      <xdr:nvSpPr>
        <xdr:cNvPr id="293" name="フローチャート: 判断 292"/>
        <xdr:cNvSpPr/>
      </xdr:nvSpPr>
      <xdr:spPr>
        <a:xfrm>
          <a:off x="10426700" y="6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52969</xdr:rowOff>
    </xdr:from>
    <xdr:to>
      <xdr:col>50</xdr:col>
      <xdr:colOff>114300</xdr:colOff>
      <xdr:row>34</xdr:row>
      <xdr:rowOff>42735</xdr:rowOff>
    </xdr:to>
    <xdr:cxnSp macro="">
      <xdr:nvCxnSpPr>
        <xdr:cNvPr id="294" name="直線コネクタ 293"/>
        <xdr:cNvCxnSpPr/>
      </xdr:nvCxnSpPr>
      <xdr:spPr>
        <a:xfrm>
          <a:off x="8750300" y="5196469"/>
          <a:ext cx="889000" cy="6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39347</xdr:rowOff>
    </xdr:from>
    <xdr:to>
      <xdr:col>50</xdr:col>
      <xdr:colOff>165100</xdr:colOff>
      <xdr:row>37</xdr:row>
      <xdr:rowOff>140947</xdr:rowOff>
    </xdr:to>
    <xdr:sp macro="" textlink="">
      <xdr:nvSpPr>
        <xdr:cNvPr id="295" name="フローチャート: 判断 294"/>
        <xdr:cNvSpPr/>
      </xdr:nvSpPr>
      <xdr:spPr>
        <a:xfrm>
          <a:off x="95885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132074</xdr:rowOff>
    </xdr:from>
    <xdr:ext cx="534377" cy="259045"/>
    <xdr:sp macro="" textlink="">
      <xdr:nvSpPr>
        <xdr:cNvPr id="296" name="テキスト ボックス 295"/>
        <xdr:cNvSpPr txBox="1"/>
      </xdr:nvSpPr>
      <xdr:spPr>
        <a:xfrm>
          <a:off x="9372111" y="64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52969</xdr:rowOff>
    </xdr:from>
    <xdr:to>
      <xdr:col>45</xdr:col>
      <xdr:colOff>177800</xdr:colOff>
      <xdr:row>35</xdr:row>
      <xdr:rowOff>116566</xdr:rowOff>
    </xdr:to>
    <xdr:cxnSp macro="">
      <xdr:nvCxnSpPr>
        <xdr:cNvPr id="297" name="直線コネクタ 296"/>
        <xdr:cNvCxnSpPr/>
      </xdr:nvCxnSpPr>
      <xdr:spPr>
        <a:xfrm flipV="1">
          <a:off x="7861300" y="5196469"/>
          <a:ext cx="8890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136754</xdr:rowOff>
    </xdr:from>
    <xdr:to>
      <xdr:col>46</xdr:col>
      <xdr:colOff>38100</xdr:colOff>
      <xdr:row>33</xdr:row>
      <xdr:rowOff>66904</xdr:rowOff>
    </xdr:to>
    <xdr:sp macro="" textlink="">
      <xdr:nvSpPr>
        <xdr:cNvPr id="298" name="フローチャート: 判断 297"/>
        <xdr:cNvSpPr/>
      </xdr:nvSpPr>
      <xdr:spPr>
        <a:xfrm>
          <a:off x="8699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58031</xdr:rowOff>
    </xdr:from>
    <xdr:ext cx="599010" cy="259045"/>
    <xdr:sp macro="" textlink="">
      <xdr:nvSpPr>
        <xdr:cNvPr id="299" name="テキスト ボックス 298"/>
        <xdr:cNvSpPr txBox="1"/>
      </xdr:nvSpPr>
      <xdr:spPr>
        <a:xfrm>
          <a:off x="8450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116566</xdr:rowOff>
    </xdr:from>
    <xdr:to>
      <xdr:col>41</xdr:col>
      <xdr:colOff>50800</xdr:colOff>
      <xdr:row>35</xdr:row>
      <xdr:rowOff>131135</xdr:rowOff>
    </xdr:to>
    <xdr:cxnSp macro="">
      <xdr:nvCxnSpPr>
        <xdr:cNvPr id="300" name="直線コネクタ 299"/>
        <xdr:cNvCxnSpPr/>
      </xdr:nvCxnSpPr>
      <xdr:spPr>
        <a:xfrm flipV="1">
          <a:off x="6972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96429</xdr:rowOff>
    </xdr:from>
    <xdr:to>
      <xdr:col>41</xdr:col>
      <xdr:colOff>101600</xdr:colOff>
      <xdr:row>38</xdr:row>
      <xdr:rowOff>26578</xdr:rowOff>
    </xdr:to>
    <xdr:sp macro="" textlink="">
      <xdr:nvSpPr>
        <xdr:cNvPr id="301" name="フローチャート: 判断 300"/>
        <xdr:cNvSpPr/>
      </xdr:nvSpPr>
      <xdr:spPr>
        <a:xfrm>
          <a:off x="7810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17705</xdr:rowOff>
    </xdr:from>
    <xdr:ext cx="534377" cy="259045"/>
    <xdr:sp macro="" textlink="">
      <xdr:nvSpPr>
        <xdr:cNvPr id="302" name="テキスト ボックス 301"/>
        <xdr:cNvSpPr txBox="1"/>
      </xdr:nvSpPr>
      <xdr:spPr>
        <a:xfrm>
          <a:off x="7594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109307</xdr:rowOff>
    </xdr:from>
    <xdr:to>
      <xdr:col>36</xdr:col>
      <xdr:colOff>165100</xdr:colOff>
      <xdr:row>38</xdr:row>
      <xdr:rowOff>39457</xdr:rowOff>
    </xdr:to>
    <xdr:sp macro="" textlink="">
      <xdr:nvSpPr>
        <xdr:cNvPr id="303" name="フローチャート: 判断 302"/>
        <xdr:cNvSpPr/>
      </xdr:nvSpPr>
      <xdr:spPr>
        <a:xfrm>
          <a:off x="6921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30584</xdr:rowOff>
    </xdr:from>
    <xdr:ext cx="534377" cy="259045"/>
    <xdr:sp macro="" textlink="">
      <xdr:nvSpPr>
        <xdr:cNvPr id="304" name="テキスト ボックス 303"/>
        <xdr:cNvSpPr txBox="1"/>
      </xdr:nvSpPr>
      <xdr:spPr>
        <a:xfrm>
          <a:off x="6705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165390</xdr:rowOff>
    </xdr:from>
    <xdr:to>
      <xdr:col>55</xdr:col>
      <xdr:colOff>50800</xdr:colOff>
      <xdr:row>35</xdr:row>
      <xdr:rowOff>95540</xdr:rowOff>
    </xdr:to>
    <xdr:sp macro="" textlink="">
      <xdr:nvSpPr>
        <xdr:cNvPr id="310" name="楕円 309"/>
        <xdr:cNvSpPr/>
      </xdr:nvSpPr>
      <xdr:spPr>
        <a:xfrm>
          <a:off x="10426700" y="59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118417</xdr:rowOff>
    </xdr:from>
    <xdr:ext cx="534377" cy="259045"/>
    <xdr:sp macro="" textlink="">
      <xdr:nvSpPr>
        <xdr:cNvPr id="311" name="補助費等該当値テキスト"/>
        <xdr:cNvSpPr txBox="1"/>
      </xdr:nvSpPr>
      <xdr:spPr>
        <a:xfrm>
          <a:off x="10528300" y="5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163385</xdr:rowOff>
    </xdr:from>
    <xdr:to>
      <xdr:col>50</xdr:col>
      <xdr:colOff>165100</xdr:colOff>
      <xdr:row>34</xdr:row>
      <xdr:rowOff>93535</xdr:rowOff>
    </xdr:to>
    <xdr:sp macro="" textlink="">
      <xdr:nvSpPr>
        <xdr:cNvPr id="312" name="楕円 311"/>
        <xdr:cNvSpPr/>
      </xdr:nvSpPr>
      <xdr:spPr>
        <a:xfrm>
          <a:off x="9588500" y="5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110062</xdr:rowOff>
    </xdr:from>
    <xdr:ext cx="599010" cy="259045"/>
    <xdr:sp macro="" textlink="">
      <xdr:nvSpPr>
        <xdr:cNvPr id="313" name="テキスト ボックス 312"/>
        <xdr:cNvSpPr txBox="1"/>
      </xdr:nvSpPr>
      <xdr:spPr>
        <a:xfrm>
          <a:off x="9339795" y="559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2169</xdr:rowOff>
    </xdr:from>
    <xdr:to>
      <xdr:col>46</xdr:col>
      <xdr:colOff>38100</xdr:colOff>
      <xdr:row>30</xdr:row>
      <xdr:rowOff>103769</xdr:rowOff>
    </xdr:to>
    <xdr:sp macro="" textlink="">
      <xdr:nvSpPr>
        <xdr:cNvPr id="314" name="楕円 313"/>
        <xdr:cNvSpPr/>
      </xdr:nvSpPr>
      <xdr:spPr>
        <a:xfrm>
          <a:off x="86995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120296</xdr:rowOff>
    </xdr:from>
    <xdr:ext cx="599010" cy="259045"/>
    <xdr:sp macro="" textlink="">
      <xdr:nvSpPr>
        <xdr:cNvPr id="315" name="テキスト ボックス 314"/>
        <xdr:cNvSpPr txBox="1"/>
      </xdr:nvSpPr>
      <xdr:spPr>
        <a:xfrm>
          <a:off x="8450795" y="49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65766</xdr:rowOff>
    </xdr:from>
    <xdr:to>
      <xdr:col>41</xdr:col>
      <xdr:colOff>101600</xdr:colOff>
      <xdr:row>35</xdr:row>
      <xdr:rowOff>167366</xdr:rowOff>
    </xdr:to>
    <xdr:sp macro="" textlink="">
      <xdr:nvSpPr>
        <xdr:cNvPr id="316" name="楕円 315"/>
        <xdr:cNvSpPr/>
      </xdr:nvSpPr>
      <xdr:spPr>
        <a:xfrm>
          <a:off x="7810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12443</xdr:rowOff>
    </xdr:from>
    <xdr:ext cx="534377" cy="259045"/>
    <xdr:sp macro="" textlink="">
      <xdr:nvSpPr>
        <xdr:cNvPr id="317" name="テキスト ボックス 316"/>
        <xdr:cNvSpPr txBox="1"/>
      </xdr:nvSpPr>
      <xdr:spPr>
        <a:xfrm>
          <a:off x="7594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80335</xdr:rowOff>
    </xdr:from>
    <xdr:to>
      <xdr:col>36</xdr:col>
      <xdr:colOff>165100</xdr:colOff>
      <xdr:row>36</xdr:row>
      <xdr:rowOff>10485</xdr:rowOff>
    </xdr:to>
    <xdr:sp macro="" textlink="">
      <xdr:nvSpPr>
        <xdr:cNvPr id="318" name="楕円 317"/>
        <xdr:cNvSpPr/>
      </xdr:nvSpPr>
      <xdr:spPr>
        <a:xfrm>
          <a:off x="6921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27012</xdr:rowOff>
    </xdr:from>
    <xdr:ext cx="534377" cy="259045"/>
    <xdr:sp macro="" textlink="">
      <xdr:nvSpPr>
        <xdr:cNvPr id="319" name="テキスト ボックス 318"/>
        <xdr:cNvSpPr txBox="1"/>
      </xdr:nvSpPr>
      <xdr:spPr>
        <a:xfrm>
          <a:off x="6705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6" name="直線コネクタ 345"/>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7"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8" name="直線コネクタ 347"/>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9"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0" name="直線コネクタ 349"/>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87530</xdr:rowOff>
    </xdr:from>
    <xdr:to>
      <xdr:col>55</xdr:col>
      <xdr:colOff>0</xdr:colOff>
      <xdr:row>57</xdr:row>
      <xdr:rowOff>7863</xdr:rowOff>
    </xdr:to>
    <xdr:cxnSp macro="">
      <xdr:nvCxnSpPr>
        <xdr:cNvPr id="351" name="直線コネクタ 350"/>
        <xdr:cNvCxnSpPr/>
      </xdr:nvCxnSpPr>
      <xdr:spPr>
        <a:xfrm>
          <a:off x="9639300" y="9688730"/>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2"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3" name="フローチャート: 判断 352"/>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87530</xdr:rowOff>
    </xdr:from>
    <xdr:to>
      <xdr:col>50</xdr:col>
      <xdr:colOff>114300</xdr:colOff>
      <xdr:row>57</xdr:row>
      <xdr:rowOff>23784</xdr:rowOff>
    </xdr:to>
    <xdr:cxnSp macro="">
      <xdr:nvCxnSpPr>
        <xdr:cNvPr id="354" name="直線コネクタ 353"/>
        <xdr:cNvCxnSpPr/>
      </xdr:nvCxnSpPr>
      <xdr:spPr>
        <a:xfrm flipV="1">
          <a:off x="8750300" y="9688730"/>
          <a:ext cx="889000" cy="10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5" name="フローチャート: 判断 354"/>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6" name="テキスト ボックス 355"/>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154755</xdr:rowOff>
    </xdr:from>
    <xdr:to>
      <xdr:col>45</xdr:col>
      <xdr:colOff>177800</xdr:colOff>
      <xdr:row>57</xdr:row>
      <xdr:rowOff>23784</xdr:rowOff>
    </xdr:to>
    <xdr:cxnSp macro="">
      <xdr:nvCxnSpPr>
        <xdr:cNvPr id="357" name="直線コネクタ 356"/>
        <xdr:cNvCxnSpPr/>
      </xdr:nvCxnSpPr>
      <xdr:spPr>
        <a:xfrm>
          <a:off x="7861300" y="9241605"/>
          <a:ext cx="889000" cy="55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8" name="フローチャート: 判断 357"/>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59" name="テキスト ボックス 358"/>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154755</xdr:rowOff>
    </xdr:from>
    <xdr:to>
      <xdr:col>41</xdr:col>
      <xdr:colOff>50800</xdr:colOff>
      <xdr:row>56</xdr:row>
      <xdr:rowOff>238</xdr:rowOff>
    </xdr:to>
    <xdr:cxnSp macro="">
      <xdr:nvCxnSpPr>
        <xdr:cNvPr id="360" name="直線コネクタ 359"/>
        <xdr:cNvCxnSpPr/>
      </xdr:nvCxnSpPr>
      <xdr:spPr>
        <a:xfrm flipV="1">
          <a:off x="6972300" y="9241605"/>
          <a:ext cx="8890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1" name="フローチャート: 判断 360"/>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2" name="テキスト ボックス 361"/>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3" name="フローチャート: 判断 362"/>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4" name="テキスト ボックス 363"/>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128513</xdr:rowOff>
    </xdr:from>
    <xdr:to>
      <xdr:col>55</xdr:col>
      <xdr:colOff>50800</xdr:colOff>
      <xdr:row>57</xdr:row>
      <xdr:rowOff>58663</xdr:rowOff>
    </xdr:to>
    <xdr:sp macro="" textlink="">
      <xdr:nvSpPr>
        <xdr:cNvPr id="370" name="楕円 369"/>
        <xdr:cNvSpPr/>
      </xdr:nvSpPr>
      <xdr:spPr>
        <a:xfrm>
          <a:off x="10426700" y="9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106940</xdr:rowOff>
    </xdr:from>
    <xdr:ext cx="534377" cy="259045"/>
    <xdr:sp macro="" textlink="">
      <xdr:nvSpPr>
        <xdr:cNvPr id="371" name="普通建設事業費該当値テキスト"/>
        <xdr:cNvSpPr txBox="1"/>
      </xdr:nvSpPr>
      <xdr:spPr>
        <a:xfrm>
          <a:off x="10528300" y="97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36730</xdr:rowOff>
    </xdr:from>
    <xdr:to>
      <xdr:col>50</xdr:col>
      <xdr:colOff>165100</xdr:colOff>
      <xdr:row>56</xdr:row>
      <xdr:rowOff>138330</xdr:rowOff>
    </xdr:to>
    <xdr:sp macro="" textlink="">
      <xdr:nvSpPr>
        <xdr:cNvPr id="372" name="楕円 371"/>
        <xdr:cNvSpPr/>
      </xdr:nvSpPr>
      <xdr:spPr>
        <a:xfrm>
          <a:off x="9588500" y="9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154857</xdr:rowOff>
    </xdr:from>
    <xdr:ext cx="534377" cy="259045"/>
    <xdr:sp macro="" textlink="">
      <xdr:nvSpPr>
        <xdr:cNvPr id="373" name="テキスト ボックス 372"/>
        <xdr:cNvSpPr txBox="1"/>
      </xdr:nvSpPr>
      <xdr:spPr>
        <a:xfrm>
          <a:off x="9372111" y="9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144434</xdr:rowOff>
    </xdr:from>
    <xdr:to>
      <xdr:col>46</xdr:col>
      <xdr:colOff>38100</xdr:colOff>
      <xdr:row>57</xdr:row>
      <xdr:rowOff>74584</xdr:rowOff>
    </xdr:to>
    <xdr:sp macro="" textlink="">
      <xdr:nvSpPr>
        <xdr:cNvPr id="374" name="楕円 373"/>
        <xdr:cNvSpPr/>
      </xdr:nvSpPr>
      <xdr:spPr>
        <a:xfrm>
          <a:off x="8699500" y="9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65711</xdr:rowOff>
    </xdr:from>
    <xdr:ext cx="534377" cy="259045"/>
    <xdr:sp macro="" textlink="">
      <xdr:nvSpPr>
        <xdr:cNvPr id="375" name="テキスト ボックス 374"/>
        <xdr:cNvSpPr txBox="1"/>
      </xdr:nvSpPr>
      <xdr:spPr>
        <a:xfrm>
          <a:off x="8483111" y="983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103955</xdr:rowOff>
    </xdr:from>
    <xdr:to>
      <xdr:col>41</xdr:col>
      <xdr:colOff>101600</xdr:colOff>
      <xdr:row>54</xdr:row>
      <xdr:rowOff>34105</xdr:rowOff>
    </xdr:to>
    <xdr:sp macro="" textlink="">
      <xdr:nvSpPr>
        <xdr:cNvPr id="376" name="楕円 375"/>
        <xdr:cNvSpPr/>
      </xdr:nvSpPr>
      <xdr:spPr>
        <a:xfrm>
          <a:off x="78105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50632</xdr:rowOff>
    </xdr:from>
    <xdr:ext cx="534377" cy="259045"/>
    <xdr:sp macro="" textlink="">
      <xdr:nvSpPr>
        <xdr:cNvPr id="377" name="テキスト ボックス 376"/>
        <xdr:cNvSpPr txBox="1"/>
      </xdr:nvSpPr>
      <xdr:spPr>
        <a:xfrm>
          <a:off x="7594111" y="8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120888</xdr:rowOff>
    </xdr:from>
    <xdr:to>
      <xdr:col>36</xdr:col>
      <xdr:colOff>165100</xdr:colOff>
      <xdr:row>56</xdr:row>
      <xdr:rowOff>51038</xdr:rowOff>
    </xdr:to>
    <xdr:sp macro="" textlink="">
      <xdr:nvSpPr>
        <xdr:cNvPr id="378" name="楕円 377"/>
        <xdr:cNvSpPr/>
      </xdr:nvSpPr>
      <xdr:spPr>
        <a:xfrm>
          <a:off x="6921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67565</xdr:rowOff>
    </xdr:from>
    <xdr:ext cx="534377" cy="259045"/>
    <xdr:sp macro="" textlink="">
      <xdr:nvSpPr>
        <xdr:cNvPr id="379" name="テキスト ボックス 378"/>
        <xdr:cNvSpPr txBox="1"/>
      </xdr:nvSpPr>
      <xdr:spPr>
        <a:xfrm>
          <a:off x="6705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1" name="直線コネクタ 400"/>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2"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3" name="直線コネクタ 402"/>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4"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5" name="直線コネクタ 404"/>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8232</xdr:rowOff>
    </xdr:from>
    <xdr:to>
      <xdr:col>55</xdr:col>
      <xdr:colOff>0</xdr:colOff>
      <xdr:row>77</xdr:row>
      <xdr:rowOff>139585</xdr:rowOff>
    </xdr:to>
    <xdr:cxnSp macro="">
      <xdr:nvCxnSpPr>
        <xdr:cNvPr id="406" name="直線コネクタ 405"/>
        <xdr:cNvCxnSpPr/>
      </xdr:nvCxnSpPr>
      <xdr:spPr>
        <a:xfrm>
          <a:off x="9639300" y="13038432"/>
          <a:ext cx="838200" cy="30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7"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8" name="フローチャート: 判断 407"/>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8232</xdr:rowOff>
    </xdr:from>
    <xdr:to>
      <xdr:col>50</xdr:col>
      <xdr:colOff>114300</xdr:colOff>
      <xdr:row>78</xdr:row>
      <xdr:rowOff>74800</xdr:rowOff>
    </xdr:to>
    <xdr:cxnSp macro="">
      <xdr:nvCxnSpPr>
        <xdr:cNvPr id="409" name="直線コネクタ 408"/>
        <xdr:cNvCxnSpPr/>
      </xdr:nvCxnSpPr>
      <xdr:spPr>
        <a:xfrm flipV="1">
          <a:off x="8750300" y="13038432"/>
          <a:ext cx="889000" cy="4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0" name="フローチャート: 判断 409"/>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1" name="テキスト ボックス 410"/>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64674</xdr:rowOff>
    </xdr:from>
    <xdr:to>
      <xdr:col>45</xdr:col>
      <xdr:colOff>177800</xdr:colOff>
      <xdr:row>78</xdr:row>
      <xdr:rowOff>74800</xdr:rowOff>
    </xdr:to>
    <xdr:cxnSp macro="">
      <xdr:nvCxnSpPr>
        <xdr:cNvPr id="412" name="直線コネクタ 411"/>
        <xdr:cNvCxnSpPr/>
      </xdr:nvCxnSpPr>
      <xdr:spPr>
        <a:xfrm>
          <a:off x="7861300" y="13094874"/>
          <a:ext cx="8890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3" name="フローチャート: 判断 412"/>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4" name="テキスト ボックス 413"/>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64674</xdr:rowOff>
    </xdr:from>
    <xdr:to>
      <xdr:col>41</xdr:col>
      <xdr:colOff>50800</xdr:colOff>
      <xdr:row>77</xdr:row>
      <xdr:rowOff>85956</xdr:rowOff>
    </xdr:to>
    <xdr:cxnSp macro="">
      <xdr:nvCxnSpPr>
        <xdr:cNvPr id="415" name="直線コネクタ 414"/>
        <xdr:cNvCxnSpPr/>
      </xdr:nvCxnSpPr>
      <xdr:spPr>
        <a:xfrm flipV="1">
          <a:off x="6972300" y="13094874"/>
          <a:ext cx="889000" cy="19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6" name="フローチャート: 判断 415"/>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7" name="テキスト ボックス 416"/>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8" name="フローチャート: 判断 417"/>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9" name="テキスト ボックス 418"/>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88785</xdr:rowOff>
    </xdr:from>
    <xdr:to>
      <xdr:col>55</xdr:col>
      <xdr:colOff>50800</xdr:colOff>
      <xdr:row>78</xdr:row>
      <xdr:rowOff>18935</xdr:rowOff>
    </xdr:to>
    <xdr:sp macro="" textlink="">
      <xdr:nvSpPr>
        <xdr:cNvPr id="425" name="楕円 424"/>
        <xdr:cNvSpPr/>
      </xdr:nvSpPr>
      <xdr:spPr>
        <a:xfrm>
          <a:off x="10426700" y="13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67212</xdr:rowOff>
    </xdr:from>
    <xdr:ext cx="469744" cy="259045"/>
    <xdr:sp macro="" textlink="">
      <xdr:nvSpPr>
        <xdr:cNvPr id="426" name="普通建設事業費 （ うち新規整備　）該当値テキスト"/>
        <xdr:cNvSpPr txBox="1"/>
      </xdr:nvSpPr>
      <xdr:spPr>
        <a:xfrm>
          <a:off x="10528300" y="1326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128882</xdr:rowOff>
    </xdr:from>
    <xdr:to>
      <xdr:col>50</xdr:col>
      <xdr:colOff>165100</xdr:colOff>
      <xdr:row>76</xdr:row>
      <xdr:rowOff>59032</xdr:rowOff>
    </xdr:to>
    <xdr:sp macro="" textlink="">
      <xdr:nvSpPr>
        <xdr:cNvPr id="427" name="楕円 426"/>
        <xdr:cNvSpPr/>
      </xdr:nvSpPr>
      <xdr:spPr>
        <a:xfrm>
          <a:off x="9588500" y="129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75559</xdr:rowOff>
    </xdr:from>
    <xdr:ext cx="534377" cy="259045"/>
    <xdr:sp macro="" textlink="">
      <xdr:nvSpPr>
        <xdr:cNvPr id="428" name="テキスト ボックス 427"/>
        <xdr:cNvSpPr txBox="1"/>
      </xdr:nvSpPr>
      <xdr:spPr>
        <a:xfrm>
          <a:off x="9372111" y="12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24000</xdr:rowOff>
    </xdr:from>
    <xdr:to>
      <xdr:col>46</xdr:col>
      <xdr:colOff>38100</xdr:colOff>
      <xdr:row>78</xdr:row>
      <xdr:rowOff>125600</xdr:rowOff>
    </xdr:to>
    <xdr:sp macro="" textlink="">
      <xdr:nvSpPr>
        <xdr:cNvPr id="429" name="楕円 428"/>
        <xdr:cNvSpPr/>
      </xdr:nvSpPr>
      <xdr:spPr>
        <a:xfrm>
          <a:off x="8699500" y="133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116727</xdr:rowOff>
    </xdr:from>
    <xdr:ext cx="469744" cy="259045"/>
    <xdr:sp macro="" textlink="">
      <xdr:nvSpPr>
        <xdr:cNvPr id="430" name="テキスト ボックス 429"/>
        <xdr:cNvSpPr txBox="1"/>
      </xdr:nvSpPr>
      <xdr:spPr>
        <a:xfrm>
          <a:off x="8515428" y="134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13874</xdr:rowOff>
    </xdr:from>
    <xdr:to>
      <xdr:col>41</xdr:col>
      <xdr:colOff>101600</xdr:colOff>
      <xdr:row>76</xdr:row>
      <xdr:rowOff>115474</xdr:rowOff>
    </xdr:to>
    <xdr:sp macro="" textlink="">
      <xdr:nvSpPr>
        <xdr:cNvPr id="431" name="楕円 430"/>
        <xdr:cNvSpPr/>
      </xdr:nvSpPr>
      <xdr:spPr>
        <a:xfrm>
          <a:off x="7810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132001</xdr:rowOff>
    </xdr:from>
    <xdr:ext cx="534377" cy="259045"/>
    <xdr:sp macro="" textlink="">
      <xdr:nvSpPr>
        <xdr:cNvPr id="432" name="テキスト ボックス 431"/>
        <xdr:cNvSpPr txBox="1"/>
      </xdr:nvSpPr>
      <xdr:spPr>
        <a:xfrm>
          <a:off x="7594111" y="128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35156</xdr:rowOff>
    </xdr:from>
    <xdr:to>
      <xdr:col>36</xdr:col>
      <xdr:colOff>165100</xdr:colOff>
      <xdr:row>77</xdr:row>
      <xdr:rowOff>136756</xdr:rowOff>
    </xdr:to>
    <xdr:sp macro="" textlink="">
      <xdr:nvSpPr>
        <xdr:cNvPr id="433" name="楕円 432"/>
        <xdr:cNvSpPr/>
      </xdr:nvSpPr>
      <xdr:spPr>
        <a:xfrm>
          <a:off x="6921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127883</xdr:rowOff>
    </xdr:from>
    <xdr:ext cx="469744" cy="259045"/>
    <xdr:sp macro="" textlink="">
      <xdr:nvSpPr>
        <xdr:cNvPr id="434" name="テキスト ボックス 433"/>
        <xdr:cNvSpPr txBox="1"/>
      </xdr:nvSpPr>
      <xdr:spPr>
        <a:xfrm>
          <a:off x="6737428" y="133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6" name="直線コネクタ 455"/>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7"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8" name="直線コネクタ 457"/>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9"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0" name="直線コネクタ 459"/>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45289</xdr:rowOff>
    </xdr:from>
    <xdr:to>
      <xdr:col>55</xdr:col>
      <xdr:colOff>0</xdr:colOff>
      <xdr:row>95</xdr:row>
      <xdr:rowOff>160663</xdr:rowOff>
    </xdr:to>
    <xdr:cxnSp macro="">
      <xdr:nvCxnSpPr>
        <xdr:cNvPr id="461" name="直線コネクタ 460"/>
        <xdr:cNvCxnSpPr/>
      </xdr:nvCxnSpPr>
      <xdr:spPr>
        <a:xfrm flipV="1">
          <a:off x="9639300" y="16161589"/>
          <a:ext cx="838200" cy="28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2"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3" name="フローチャート: 判断 462"/>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38202</xdr:rowOff>
    </xdr:from>
    <xdr:to>
      <xdr:col>50</xdr:col>
      <xdr:colOff>114300</xdr:colOff>
      <xdr:row>95</xdr:row>
      <xdr:rowOff>160663</xdr:rowOff>
    </xdr:to>
    <xdr:cxnSp macro="">
      <xdr:nvCxnSpPr>
        <xdr:cNvPr id="464" name="直線コネクタ 463"/>
        <xdr:cNvCxnSpPr/>
      </xdr:nvCxnSpPr>
      <xdr:spPr>
        <a:xfrm>
          <a:off x="8750300" y="16154502"/>
          <a:ext cx="889000" cy="29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5" name="フローチャート: 判断 464"/>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6" name="テキスト ボックス 465"/>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117366</xdr:rowOff>
    </xdr:from>
    <xdr:to>
      <xdr:col>45</xdr:col>
      <xdr:colOff>177800</xdr:colOff>
      <xdr:row>94</xdr:row>
      <xdr:rowOff>38202</xdr:rowOff>
    </xdr:to>
    <xdr:cxnSp macro="">
      <xdr:nvCxnSpPr>
        <xdr:cNvPr id="467" name="直線コネクタ 466"/>
        <xdr:cNvCxnSpPr/>
      </xdr:nvCxnSpPr>
      <xdr:spPr>
        <a:xfrm>
          <a:off x="7861300" y="15719316"/>
          <a:ext cx="889000" cy="4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8" name="フローチャート: 判断 467"/>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9" name="テキスト ボックス 468"/>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117366</xdr:rowOff>
    </xdr:from>
    <xdr:to>
      <xdr:col>41</xdr:col>
      <xdr:colOff>50800</xdr:colOff>
      <xdr:row>93</xdr:row>
      <xdr:rowOff>77727</xdr:rowOff>
    </xdr:to>
    <xdr:cxnSp macro="">
      <xdr:nvCxnSpPr>
        <xdr:cNvPr id="470" name="直線コネクタ 469"/>
        <xdr:cNvCxnSpPr/>
      </xdr:nvCxnSpPr>
      <xdr:spPr>
        <a:xfrm flipV="1">
          <a:off x="6972300" y="15719316"/>
          <a:ext cx="889000" cy="3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1" name="フローチャート: 判断 470"/>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2" name="テキスト ボックス 471"/>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3" name="フローチャート: 判断 472"/>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4" name="テキスト ボックス 473"/>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165939</xdr:rowOff>
    </xdr:from>
    <xdr:to>
      <xdr:col>55</xdr:col>
      <xdr:colOff>50800</xdr:colOff>
      <xdr:row>94</xdr:row>
      <xdr:rowOff>96089</xdr:rowOff>
    </xdr:to>
    <xdr:sp macro="" textlink="">
      <xdr:nvSpPr>
        <xdr:cNvPr id="480" name="楕円 479"/>
        <xdr:cNvSpPr/>
      </xdr:nvSpPr>
      <xdr:spPr>
        <a:xfrm>
          <a:off x="10426700" y="16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17366</xdr:rowOff>
    </xdr:from>
    <xdr:ext cx="534377" cy="259045"/>
    <xdr:sp macro="" textlink="">
      <xdr:nvSpPr>
        <xdr:cNvPr id="481" name="普通建設事業費 （ うち更新整備　）該当値テキスト"/>
        <xdr:cNvSpPr txBox="1"/>
      </xdr:nvSpPr>
      <xdr:spPr>
        <a:xfrm>
          <a:off x="10528300" y="15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109863</xdr:rowOff>
    </xdr:from>
    <xdr:to>
      <xdr:col>50</xdr:col>
      <xdr:colOff>165100</xdr:colOff>
      <xdr:row>96</xdr:row>
      <xdr:rowOff>40013</xdr:rowOff>
    </xdr:to>
    <xdr:sp macro="" textlink="">
      <xdr:nvSpPr>
        <xdr:cNvPr id="482" name="楕円 481"/>
        <xdr:cNvSpPr/>
      </xdr:nvSpPr>
      <xdr:spPr>
        <a:xfrm>
          <a:off x="9588500" y="163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31140</xdr:rowOff>
    </xdr:from>
    <xdr:ext cx="534377" cy="259045"/>
    <xdr:sp macro="" textlink="">
      <xdr:nvSpPr>
        <xdr:cNvPr id="483" name="テキスト ボックス 482"/>
        <xdr:cNvSpPr txBox="1"/>
      </xdr:nvSpPr>
      <xdr:spPr>
        <a:xfrm>
          <a:off x="9372111" y="164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158852</xdr:rowOff>
    </xdr:from>
    <xdr:to>
      <xdr:col>46</xdr:col>
      <xdr:colOff>38100</xdr:colOff>
      <xdr:row>94</xdr:row>
      <xdr:rowOff>89002</xdr:rowOff>
    </xdr:to>
    <xdr:sp macro="" textlink="">
      <xdr:nvSpPr>
        <xdr:cNvPr id="484" name="楕円 483"/>
        <xdr:cNvSpPr/>
      </xdr:nvSpPr>
      <xdr:spPr>
        <a:xfrm>
          <a:off x="8699500" y="161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105529</xdr:rowOff>
    </xdr:from>
    <xdr:ext cx="534377" cy="259045"/>
    <xdr:sp macro="" textlink="">
      <xdr:nvSpPr>
        <xdr:cNvPr id="485" name="テキスト ボックス 484"/>
        <xdr:cNvSpPr txBox="1"/>
      </xdr:nvSpPr>
      <xdr:spPr>
        <a:xfrm>
          <a:off x="8483111" y="158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66566</xdr:rowOff>
    </xdr:from>
    <xdr:to>
      <xdr:col>41</xdr:col>
      <xdr:colOff>101600</xdr:colOff>
      <xdr:row>91</xdr:row>
      <xdr:rowOff>168166</xdr:rowOff>
    </xdr:to>
    <xdr:sp macro="" textlink="">
      <xdr:nvSpPr>
        <xdr:cNvPr id="486" name="楕円 485"/>
        <xdr:cNvSpPr/>
      </xdr:nvSpPr>
      <xdr:spPr>
        <a:xfrm>
          <a:off x="7810500" y="15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13243</xdr:rowOff>
    </xdr:from>
    <xdr:ext cx="534377" cy="259045"/>
    <xdr:sp macro="" textlink="">
      <xdr:nvSpPr>
        <xdr:cNvPr id="487" name="テキスト ボックス 486"/>
        <xdr:cNvSpPr txBox="1"/>
      </xdr:nvSpPr>
      <xdr:spPr>
        <a:xfrm>
          <a:off x="7594111" y="154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26927</xdr:rowOff>
    </xdr:from>
    <xdr:to>
      <xdr:col>36</xdr:col>
      <xdr:colOff>165100</xdr:colOff>
      <xdr:row>93</xdr:row>
      <xdr:rowOff>128527</xdr:rowOff>
    </xdr:to>
    <xdr:sp macro="" textlink="">
      <xdr:nvSpPr>
        <xdr:cNvPr id="488" name="楕円 487"/>
        <xdr:cNvSpPr/>
      </xdr:nvSpPr>
      <xdr:spPr>
        <a:xfrm>
          <a:off x="6921500" y="159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145054</xdr:rowOff>
    </xdr:from>
    <xdr:ext cx="534377" cy="259045"/>
    <xdr:sp macro="" textlink="">
      <xdr:nvSpPr>
        <xdr:cNvPr id="489" name="テキスト ボックス 488"/>
        <xdr:cNvSpPr txBox="1"/>
      </xdr:nvSpPr>
      <xdr:spPr>
        <a:xfrm>
          <a:off x="6705111" y="157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3" name="テキスト ボックス 50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5" name="テキスト ボックス 50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7" name="テキスト ボックス 50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3" name="直線コネクタ 512"/>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6"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7" name="直線コネクタ 516"/>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10922</xdr:rowOff>
    </xdr:from>
    <xdr:to>
      <xdr:col>85</xdr:col>
      <xdr:colOff>127000</xdr:colOff>
      <xdr:row>37</xdr:row>
      <xdr:rowOff>76581</xdr:rowOff>
    </xdr:to>
    <xdr:cxnSp macro="">
      <xdr:nvCxnSpPr>
        <xdr:cNvPr id="518" name="直線コネクタ 517"/>
        <xdr:cNvCxnSpPr/>
      </xdr:nvCxnSpPr>
      <xdr:spPr>
        <a:xfrm flipV="1">
          <a:off x="15481300" y="6354572"/>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19" name="災害復旧事業費平均値テキスト"/>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0" name="フローチャート: 判断 519"/>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76581</xdr:rowOff>
    </xdr:from>
    <xdr:to>
      <xdr:col>81</xdr:col>
      <xdr:colOff>50800</xdr:colOff>
      <xdr:row>38</xdr:row>
      <xdr:rowOff>106172</xdr:rowOff>
    </xdr:to>
    <xdr:cxnSp macro="">
      <xdr:nvCxnSpPr>
        <xdr:cNvPr id="521" name="直線コネクタ 520"/>
        <xdr:cNvCxnSpPr/>
      </xdr:nvCxnSpPr>
      <xdr:spPr>
        <a:xfrm flipV="1">
          <a:off x="14592300" y="6420231"/>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2" name="フローチャート: 判断 521"/>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3" name="テキスト ボックス 522"/>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87757</xdr:rowOff>
    </xdr:from>
    <xdr:to>
      <xdr:col>76</xdr:col>
      <xdr:colOff>114300</xdr:colOff>
      <xdr:row>38</xdr:row>
      <xdr:rowOff>106172</xdr:rowOff>
    </xdr:to>
    <xdr:cxnSp macro="">
      <xdr:nvCxnSpPr>
        <xdr:cNvPr id="524" name="直線コネクタ 523"/>
        <xdr:cNvCxnSpPr/>
      </xdr:nvCxnSpPr>
      <xdr:spPr>
        <a:xfrm>
          <a:off x="13703300" y="6088507"/>
          <a:ext cx="889000" cy="5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5" name="フローチャート: 判断 524"/>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6" name="テキスト ボックス 525"/>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135636</xdr:rowOff>
    </xdr:from>
    <xdr:to>
      <xdr:col>71</xdr:col>
      <xdr:colOff>177800</xdr:colOff>
      <xdr:row>35</xdr:row>
      <xdr:rowOff>87757</xdr:rowOff>
    </xdr:to>
    <xdr:cxnSp macro="">
      <xdr:nvCxnSpPr>
        <xdr:cNvPr id="527" name="直線コネクタ 526"/>
        <xdr:cNvCxnSpPr/>
      </xdr:nvCxnSpPr>
      <xdr:spPr>
        <a:xfrm>
          <a:off x="12814300" y="596493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8" name="フローチャート: 判断 527"/>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29" name="テキスト ボックス 528"/>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0" name="フローチャート: 判断 529"/>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1" name="テキスト ボックス 530"/>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131572</xdr:rowOff>
    </xdr:from>
    <xdr:to>
      <xdr:col>85</xdr:col>
      <xdr:colOff>177800</xdr:colOff>
      <xdr:row>37</xdr:row>
      <xdr:rowOff>61722</xdr:rowOff>
    </xdr:to>
    <xdr:sp macro="" textlink="">
      <xdr:nvSpPr>
        <xdr:cNvPr id="537" name="楕円 536"/>
        <xdr:cNvSpPr/>
      </xdr:nvSpPr>
      <xdr:spPr>
        <a:xfrm>
          <a:off x="162687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154449</xdr:rowOff>
    </xdr:from>
    <xdr:ext cx="469744" cy="259045"/>
    <xdr:sp macro="" textlink="">
      <xdr:nvSpPr>
        <xdr:cNvPr id="538" name="災害復旧事業費該当値テキスト"/>
        <xdr:cNvSpPr txBox="1"/>
      </xdr:nvSpPr>
      <xdr:spPr>
        <a:xfrm>
          <a:off x="16370300" y="61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25781</xdr:rowOff>
    </xdr:from>
    <xdr:to>
      <xdr:col>81</xdr:col>
      <xdr:colOff>101600</xdr:colOff>
      <xdr:row>37</xdr:row>
      <xdr:rowOff>127381</xdr:rowOff>
    </xdr:to>
    <xdr:sp macro="" textlink="">
      <xdr:nvSpPr>
        <xdr:cNvPr id="539" name="楕円 538"/>
        <xdr:cNvSpPr/>
      </xdr:nvSpPr>
      <xdr:spPr>
        <a:xfrm>
          <a:off x="15430500" y="63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143908</xdr:rowOff>
    </xdr:from>
    <xdr:ext cx="469744" cy="259045"/>
    <xdr:sp macro="" textlink="">
      <xdr:nvSpPr>
        <xdr:cNvPr id="540" name="テキスト ボックス 539"/>
        <xdr:cNvSpPr txBox="1"/>
      </xdr:nvSpPr>
      <xdr:spPr>
        <a:xfrm>
          <a:off x="15246428"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55372</xdr:rowOff>
    </xdr:from>
    <xdr:to>
      <xdr:col>76</xdr:col>
      <xdr:colOff>165100</xdr:colOff>
      <xdr:row>38</xdr:row>
      <xdr:rowOff>156972</xdr:rowOff>
    </xdr:to>
    <xdr:sp macro="" textlink="">
      <xdr:nvSpPr>
        <xdr:cNvPr id="541" name="楕円 540"/>
        <xdr:cNvSpPr/>
      </xdr:nvSpPr>
      <xdr:spPr>
        <a:xfrm>
          <a:off x="1454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148099</xdr:rowOff>
    </xdr:from>
    <xdr:ext cx="378565" cy="259045"/>
    <xdr:sp macro="" textlink="">
      <xdr:nvSpPr>
        <xdr:cNvPr id="542" name="テキスト ボックス 541"/>
        <xdr:cNvSpPr txBox="1"/>
      </xdr:nvSpPr>
      <xdr:spPr>
        <a:xfrm>
          <a:off x="14403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36957</xdr:rowOff>
    </xdr:from>
    <xdr:to>
      <xdr:col>72</xdr:col>
      <xdr:colOff>38100</xdr:colOff>
      <xdr:row>35</xdr:row>
      <xdr:rowOff>138557</xdr:rowOff>
    </xdr:to>
    <xdr:sp macro="" textlink="">
      <xdr:nvSpPr>
        <xdr:cNvPr id="543" name="楕円 542"/>
        <xdr:cNvSpPr/>
      </xdr:nvSpPr>
      <xdr:spPr>
        <a:xfrm>
          <a:off x="13652500" y="60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155084</xdr:rowOff>
    </xdr:from>
    <xdr:ext cx="469744" cy="259045"/>
    <xdr:sp macro="" textlink="">
      <xdr:nvSpPr>
        <xdr:cNvPr id="544" name="テキスト ボックス 543"/>
        <xdr:cNvSpPr txBox="1"/>
      </xdr:nvSpPr>
      <xdr:spPr>
        <a:xfrm>
          <a:off x="13468428" y="581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84836</xdr:rowOff>
    </xdr:from>
    <xdr:to>
      <xdr:col>67</xdr:col>
      <xdr:colOff>101600</xdr:colOff>
      <xdr:row>35</xdr:row>
      <xdr:rowOff>14986</xdr:rowOff>
    </xdr:to>
    <xdr:sp macro="" textlink="">
      <xdr:nvSpPr>
        <xdr:cNvPr id="545" name="楕円 544"/>
        <xdr:cNvSpPr/>
      </xdr:nvSpPr>
      <xdr:spPr>
        <a:xfrm>
          <a:off x="12763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31513</xdr:rowOff>
    </xdr:from>
    <xdr:ext cx="469744" cy="259045"/>
    <xdr:sp macro="" textlink="">
      <xdr:nvSpPr>
        <xdr:cNvPr id="546" name="テキスト ボックス 545"/>
        <xdr:cNvSpPr txBox="1"/>
      </xdr:nvSpPr>
      <xdr:spPr>
        <a:xfrm>
          <a:off x="12579428" y="56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2" name="直線コネクタ 621"/>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5"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6" name="直線コネクタ 625"/>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49632</xdr:rowOff>
    </xdr:from>
    <xdr:to>
      <xdr:col>85</xdr:col>
      <xdr:colOff>127000</xdr:colOff>
      <xdr:row>71</xdr:row>
      <xdr:rowOff>61551</xdr:rowOff>
    </xdr:to>
    <xdr:cxnSp macro="">
      <xdr:nvCxnSpPr>
        <xdr:cNvPr id="627" name="直線コネクタ 626"/>
        <xdr:cNvCxnSpPr/>
      </xdr:nvCxnSpPr>
      <xdr:spPr>
        <a:xfrm>
          <a:off x="15481300" y="12222582"/>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8"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9" name="フローチャート: 判断 628"/>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49632</xdr:rowOff>
    </xdr:from>
    <xdr:to>
      <xdr:col>81</xdr:col>
      <xdr:colOff>50800</xdr:colOff>
      <xdr:row>71</xdr:row>
      <xdr:rowOff>113509</xdr:rowOff>
    </xdr:to>
    <xdr:cxnSp macro="">
      <xdr:nvCxnSpPr>
        <xdr:cNvPr id="630" name="直線コネクタ 629"/>
        <xdr:cNvCxnSpPr/>
      </xdr:nvCxnSpPr>
      <xdr:spPr>
        <a:xfrm flipV="1">
          <a:off x="14592300" y="122225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1" name="フローチャート: 判断 630"/>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2" name="テキスト ボックス 631"/>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113509</xdr:rowOff>
    </xdr:from>
    <xdr:to>
      <xdr:col>76</xdr:col>
      <xdr:colOff>114300</xdr:colOff>
      <xdr:row>71</xdr:row>
      <xdr:rowOff>119159</xdr:rowOff>
    </xdr:to>
    <xdr:cxnSp macro="">
      <xdr:nvCxnSpPr>
        <xdr:cNvPr id="633" name="直線コネクタ 632"/>
        <xdr:cNvCxnSpPr/>
      </xdr:nvCxnSpPr>
      <xdr:spPr>
        <a:xfrm flipV="1">
          <a:off x="13703300" y="12286459"/>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4" name="フローチャート: 判断 633"/>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5" name="テキスト ボックス 634"/>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112268</xdr:rowOff>
    </xdr:from>
    <xdr:to>
      <xdr:col>71</xdr:col>
      <xdr:colOff>177800</xdr:colOff>
      <xdr:row>71</xdr:row>
      <xdr:rowOff>119159</xdr:rowOff>
    </xdr:to>
    <xdr:cxnSp macro="">
      <xdr:nvCxnSpPr>
        <xdr:cNvPr id="636" name="直線コネクタ 635"/>
        <xdr:cNvCxnSpPr/>
      </xdr:nvCxnSpPr>
      <xdr:spPr>
        <a:xfrm>
          <a:off x="12814300" y="1228521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7" name="フローチャート: 判断 636"/>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8" name="テキスト ボックス 637"/>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9" name="フローチャート: 判断 638"/>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0" name="テキスト ボックス 639"/>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10751</xdr:rowOff>
    </xdr:from>
    <xdr:to>
      <xdr:col>85</xdr:col>
      <xdr:colOff>177800</xdr:colOff>
      <xdr:row>71</xdr:row>
      <xdr:rowOff>112351</xdr:rowOff>
    </xdr:to>
    <xdr:sp macro="" textlink="">
      <xdr:nvSpPr>
        <xdr:cNvPr id="646" name="楕円 645"/>
        <xdr:cNvSpPr/>
      </xdr:nvSpPr>
      <xdr:spPr>
        <a:xfrm>
          <a:off x="16268700" y="121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33628</xdr:rowOff>
    </xdr:from>
    <xdr:ext cx="534377" cy="259045"/>
    <xdr:sp macro="" textlink="">
      <xdr:nvSpPr>
        <xdr:cNvPr id="647" name="公債費該当値テキスト"/>
        <xdr:cNvSpPr txBox="1"/>
      </xdr:nvSpPr>
      <xdr:spPr>
        <a:xfrm>
          <a:off x="16370300" y="120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170282</xdr:rowOff>
    </xdr:from>
    <xdr:to>
      <xdr:col>81</xdr:col>
      <xdr:colOff>101600</xdr:colOff>
      <xdr:row>71</xdr:row>
      <xdr:rowOff>100432</xdr:rowOff>
    </xdr:to>
    <xdr:sp macro="" textlink="">
      <xdr:nvSpPr>
        <xdr:cNvPr id="648" name="楕円 647"/>
        <xdr:cNvSpPr/>
      </xdr:nvSpPr>
      <xdr:spPr>
        <a:xfrm>
          <a:off x="15430500" y="121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116959</xdr:rowOff>
    </xdr:from>
    <xdr:ext cx="534377" cy="259045"/>
    <xdr:sp macro="" textlink="">
      <xdr:nvSpPr>
        <xdr:cNvPr id="649" name="テキスト ボックス 648"/>
        <xdr:cNvSpPr txBox="1"/>
      </xdr:nvSpPr>
      <xdr:spPr>
        <a:xfrm>
          <a:off x="15214111" y="119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62709</xdr:rowOff>
    </xdr:from>
    <xdr:to>
      <xdr:col>76</xdr:col>
      <xdr:colOff>165100</xdr:colOff>
      <xdr:row>71</xdr:row>
      <xdr:rowOff>164309</xdr:rowOff>
    </xdr:to>
    <xdr:sp macro="" textlink="">
      <xdr:nvSpPr>
        <xdr:cNvPr id="650" name="楕円 649"/>
        <xdr:cNvSpPr/>
      </xdr:nvSpPr>
      <xdr:spPr>
        <a:xfrm>
          <a:off x="14541500" y="122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9386</xdr:rowOff>
    </xdr:from>
    <xdr:ext cx="534377" cy="259045"/>
    <xdr:sp macro="" textlink="">
      <xdr:nvSpPr>
        <xdr:cNvPr id="651" name="テキスト ボックス 650"/>
        <xdr:cNvSpPr txBox="1"/>
      </xdr:nvSpPr>
      <xdr:spPr>
        <a:xfrm>
          <a:off x="14325111" y="1201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68359</xdr:rowOff>
    </xdr:from>
    <xdr:to>
      <xdr:col>72</xdr:col>
      <xdr:colOff>38100</xdr:colOff>
      <xdr:row>71</xdr:row>
      <xdr:rowOff>169959</xdr:rowOff>
    </xdr:to>
    <xdr:sp macro="" textlink="">
      <xdr:nvSpPr>
        <xdr:cNvPr id="652" name="楕円 651"/>
        <xdr:cNvSpPr/>
      </xdr:nvSpPr>
      <xdr:spPr>
        <a:xfrm>
          <a:off x="13652500" y="122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15036</xdr:rowOff>
    </xdr:from>
    <xdr:ext cx="534377" cy="259045"/>
    <xdr:sp macro="" textlink="">
      <xdr:nvSpPr>
        <xdr:cNvPr id="653" name="テキスト ボックス 652"/>
        <xdr:cNvSpPr txBox="1"/>
      </xdr:nvSpPr>
      <xdr:spPr>
        <a:xfrm>
          <a:off x="13436111" y="1201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61468</xdr:rowOff>
    </xdr:from>
    <xdr:to>
      <xdr:col>67</xdr:col>
      <xdr:colOff>101600</xdr:colOff>
      <xdr:row>71</xdr:row>
      <xdr:rowOff>163068</xdr:rowOff>
    </xdr:to>
    <xdr:sp macro="" textlink="">
      <xdr:nvSpPr>
        <xdr:cNvPr id="654" name="楕円 653"/>
        <xdr:cNvSpPr/>
      </xdr:nvSpPr>
      <xdr:spPr>
        <a:xfrm>
          <a:off x="12763500" y="122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8145</xdr:rowOff>
    </xdr:from>
    <xdr:ext cx="534377" cy="259045"/>
    <xdr:sp macro="" textlink="">
      <xdr:nvSpPr>
        <xdr:cNvPr id="655" name="テキスト ボックス 654"/>
        <xdr:cNvSpPr txBox="1"/>
      </xdr:nvSpPr>
      <xdr:spPr>
        <a:xfrm>
          <a:off x="12547111" y="120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7" name="直線コネクタ 676"/>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8"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9" name="直線コネクタ 678"/>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0"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1" name="直線コネクタ 680"/>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105204</xdr:rowOff>
    </xdr:from>
    <xdr:to>
      <xdr:col>85</xdr:col>
      <xdr:colOff>127000</xdr:colOff>
      <xdr:row>97</xdr:row>
      <xdr:rowOff>155564</xdr:rowOff>
    </xdr:to>
    <xdr:cxnSp macro="">
      <xdr:nvCxnSpPr>
        <xdr:cNvPr id="682" name="直線コネクタ 681"/>
        <xdr:cNvCxnSpPr/>
      </xdr:nvCxnSpPr>
      <xdr:spPr>
        <a:xfrm flipV="1">
          <a:off x="15481300" y="16735854"/>
          <a:ext cx="838200" cy="5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3"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4" name="フローチャート: 判断 683"/>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155564</xdr:rowOff>
    </xdr:from>
    <xdr:to>
      <xdr:col>81</xdr:col>
      <xdr:colOff>50800</xdr:colOff>
      <xdr:row>97</xdr:row>
      <xdr:rowOff>160159</xdr:rowOff>
    </xdr:to>
    <xdr:cxnSp macro="">
      <xdr:nvCxnSpPr>
        <xdr:cNvPr id="685" name="直線コネクタ 684"/>
        <xdr:cNvCxnSpPr/>
      </xdr:nvCxnSpPr>
      <xdr:spPr>
        <a:xfrm flipV="1">
          <a:off x="14592300" y="1678621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6" name="フローチャート: 判断 685"/>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87" name="テキスト ボックス 686"/>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160159</xdr:rowOff>
    </xdr:from>
    <xdr:to>
      <xdr:col>76</xdr:col>
      <xdr:colOff>114300</xdr:colOff>
      <xdr:row>98</xdr:row>
      <xdr:rowOff>38362</xdr:rowOff>
    </xdr:to>
    <xdr:cxnSp macro="">
      <xdr:nvCxnSpPr>
        <xdr:cNvPr id="688" name="直線コネクタ 687"/>
        <xdr:cNvCxnSpPr/>
      </xdr:nvCxnSpPr>
      <xdr:spPr>
        <a:xfrm flipV="1">
          <a:off x="13703300" y="16790809"/>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9" name="フローチャート: 判断 688"/>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0" name="テキスト ボックス 689"/>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38362</xdr:rowOff>
    </xdr:from>
    <xdr:to>
      <xdr:col>71</xdr:col>
      <xdr:colOff>177800</xdr:colOff>
      <xdr:row>98</xdr:row>
      <xdr:rowOff>45997</xdr:rowOff>
    </xdr:to>
    <xdr:cxnSp macro="">
      <xdr:nvCxnSpPr>
        <xdr:cNvPr id="691" name="直線コネクタ 690"/>
        <xdr:cNvCxnSpPr/>
      </xdr:nvCxnSpPr>
      <xdr:spPr>
        <a:xfrm flipV="1">
          <a:off x="12814300" y="168404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2" name="フローチャート: 判断 691"/>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3" name="テキスト ボックス 692"/>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4" name="フローチャート: 判断 693"/>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5" name="テキスト ボックス 694"/>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54404</xdr:rowOff>
    </xdr:from>
    <xdr:to>
      <xdr:col>85</xdr:col>
      <xdr:colOff>177800</xdr:colOff>
      <xdr:row>97</xdr:row>
      <xdr:rowOff>156004</xdr:rowOff>
    </xdr:to>
    <xdr:sp macro="" textlink="">
      <xdr:nvSpPr>
        <xdr:cNvPr id="701" name="楕円 700"/>
        <xdr:cNvSpPr/>
      </xdr:nvSpPr>
      <xdr:spPr>
        <a:xfrm>
          <a:off x="16268700" y="16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32831</xdr:rowOff>
    </xdr:from>
    <xdr:ext cx="469744" cy="259045"/>
    <xdr:sp macro="" textlink="">
      <xdr:nvSpPr>
        <xdr:cNvPr id="702" name="積立金該当値テキスト"/>
        <xdr:cNvSpPr txBox="1"/>
      </xdr:nvSpPr>
      <xdr:spPr>
        <a:xfrm>
          <a:off x="16370300" y="166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104764</xdr:rowOff>
    </xdr:from>
    <xdr:to>
      <xdr:col>81</xdr:col>
      <xdr:colOff>101600</xdr:colOff>
      <xdr:row>98</xdr:row>
      <xdr:rowOff>34914</xdr:rowOff>
    </xdr:to>
    <xdr:sp macro="" textlink="">
      <xdr:nvSpPr>
        <xdr:cNvPr id="703" name="楕円 702"/>
        <xdr:cNvSpPr/>
      </xdr:nvSpPr>
      <xdr:spPr>
        <a:xfrm>
          <a:off x="15430500" y="167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26041</xdr:rowOff>
    </xdr:from>
    <xdr:ext cx="469744" cy="259045"/>
    <xdr:sp macro="" textlink="">
      <xdr:nvSpPr>
        <xdr:cNvPr id="704" name="テキスト ボックス 703"/>
        <xdr:cNvSpPr txBox="1"/>
      </xdr:nvSpPr>
      <xdr:spPr>
        <a:xfrm>
          <a:off x="15246428" y="168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109359</xdr:rowOff>
    </xdr:from>
    <xdr:to>
      <xdr:col>76</xdr:col>
      <xdr:colOff>165100</xdr:colOff>
      <xdr:row>98</xdr:row>
      <xdr:rowOff>39509</xdr:rowOff>
    </xdr:to>
    <xdr:sp macro="" textlink="">
      <xdr:nvSpPr>
        <xdr:cNvPr id="705" name="楕円 704"/>
        <xdr:cNvSpPr/>
      </xdr:nvSpPr>
      <xdr:spPr>
        <a:xfrm>
          <a:off x="14541500" y="167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30636</xdr:rowOff>
    </xdr:from>
    <xdr:ext cx="469744" cy="259045"/>
    <xdr:sp macro="" textlink="">
      <xdr:nvSpPr>
        <xdr:cNvPr id="706" name="テキスト ボックス 705"/>
        <xdr:cNvSpPr txBox="1"/>
      </xdr:nvSpPr>
      <xdr:spPr>
        <a:xfrm>
          <a:off x="14357428" y="168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159012</xdr:rowOff>
    </xdr:from>
    <xdr:to>
      <xdr:col>72</xdr:col>
      <xdr:colOff>38100</xdr:colOff>
      <xdr:row>98</xdr:row>
      <xdr:rowOff>89162</xdr:rowOff>
    </xdr:to>
    <xdr:sp macro="" textlink="">
      <xdr:nvSpPr>
        <xdr:cNvPr id="707" name="楕円 706"/>
        <xdr:cNvSpPr/>
      </xdr:nvSpPr>
      <xdr:spPr>
        <a:xfrm>
          <a:off x="13652500" y="167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80289</xdr:rowOff>
    </xdr:from>
    <xdr:ext cx="469744" cy="259045"/>
    <xdr:sp macro="" textlink="">
      <xdr:nvSpPr>
        <xdr:cNvPr id="708" name="テキスト ボックス 707"/>
        <xdr:cNvSpPr txBox="1"/>
      </xdr:nvSpPr>
      <xdr:spPr>
        <a:xfrm>
          <a:off x="13468428" y="168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166647</xdr:rowOff>
    </xdr:from>
    <xdr:to>
      <xdr:col>67</xdr:col>
      <xdr:colOff>101600</xdr:colOff>
      <xdr:row>98</xdr:row>
      <xdr:rowOff>96797</xdr:rowOff>
    </xdr:to>
    <xdr:sp macro="" textlink="">
      <xdr:nvSpPr>
        <xdr:cNvPr id="709" name="楕円 708"/>
        <xdr:cNvSpPr/>
      </xdr:nvSpPr>
      <xdr:spPr>
        <a:xfrm>
          <a:off x="12763500" y="167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87924</xdr:rowOff>
    </xdr:from>
    <xdr:ext cx="469744" cy="259045"/>
    <xdr:sp macro="" textlink="">
      <xdr:nvSpPr>
        <xdr:cNvPr id="710" name="テキスト ボックス 709"/>
        <xdr:cNvSpPr txBox="1"/>
      </xdr:nvSpPr>
      <xdr:spPr>
        <a:xfrm>
          <a:off x="12579428" y="168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4" name="直線コネクタ 733"/>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7"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8" name="直線コネクタ 737"/>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11684</xdr:rowOff>
    </xdr:from>
    <xdr:to>
      <xdr:col>116</xdr:col>
      <xdr:colOff>63500</xdr:colOff>
      <xdr:row>33</xdr:row>
      <xdr:rowOff>129794</xdr:rowOff>
    </xdr:to>
    <xdr:cxnSp macro="">
      <xdr:nvCxnSpPr>
        <xdr:cNvPr id="739" name="直線コネクタ 738"/>
        <xdr:cNvCxnSpPr/>
      </xdr:nvCxnSpPr>
      <xdr:spPr>
        <a:xfrm flipV="1">
          <a:off x="21323300" y="5669534"/>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0"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1" name="フローチャート: 判断 740"/>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129794</xdr:rowOff>
    </xdr:from>
    <xdr:to>
      <xdr:col>111</xdr:col>
      <xdr:colOff>177800</xdr:colOff>
      <xdr:row>33</xdr:row>
      <xdr:rowOff>157035</xdr:rowOff>
    </xdr:to>
    <xdr:cxnSp macro="">
      <xdr:nvCxnSpPr>
        <xdr:cNvPr id="742" name="直線コネクタ 741"/>
        <xdr:cNvCxnSpPr/>
      </xdr:nvCxnSpPr>
      <xdr:spPr>
        <a:xfrm flipV="1">
          <a:off x="20434300" y="5787644"/>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3" name="フローチャート: 判断 742"/>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4" name="テキスト ボックス 743"/>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144463</xdr:rowOff>
    </xdr:from>
    <xdr:to>
      <xdr:col>107</xdr:col>
      <xdr:colOff>50800</xdr:colOff>
      <xdr:row>33</xdr:row>
      <xdr:rowOff>157035</xdr:rowOff>
    </xdr:to>
    <xdr:cxnSp macro="">
      <xdr:nvCxnSpPr>
        <xdr:cNvPr id="745" name="直線コネクタ 744"/>
        <xdr:cNvCxnSpPr/>
      </xdr:nvCxnSpPr>
      <xdr:spPr>
        <a:xfrm>
          <a:off x="19545300" y="5802313"/>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6" name="フローチャート: 判断 745"/>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7" name="テキスト ボックス 746"/>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125222</xdr:rowOff>
    </xdr:from>
    <xdr:to>
      <xdr:col>102</xdr:col>
      <xdr:colOff>114300</xdr:colOff>
      <xdr:row>33</xdr:row>
      <xdr:rowOff>144463</xdr:rowOff>
    </xdr:to>
    <xdr:cxnSp macro="">
      <xdr:nvCxnSpPr>
        <xdr:cNvPr id="748" name="直線コネクタ 747"/>
        <xdr:cNvCxnSpPr/>
      </xdr:nvCxnSpPr>
      <xdr:spPr>
        <a:xfrm>
          <a:off x="18656300" y="5783072"/>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9" name="フローチャート: 判断 748"/>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0" name="テキスト ボックス 749"/>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1" name="フローチャート: 判断 750"/>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32847</xdr:rowOff>
    </xdr:from>
    <xdr:ext cx="469744" cy="259045"/>
    <xdr:sp macro="" textlink="">
      <xdr:nvSpPr>
        <xdr:cNvPr id="752" name="テキスト ボックス 751"/>
        <xdr:cNvSpPr txBox="1"/>
      </xdr:nvSpPr>
      <xdr:spPr>
        <a:xfrm>
          <a:off x="18421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132334</xdr:rowOff>
    </xdr:from>
    <xdr:to>
      <xdr:col>116</xdr:col>
      <xdr:colOff>114300</xdr:colOff>
      <xdr:row>33</xdr:row>
      <xdr:rowOff>62484</xdr:rowOff>
    </xdr:to>
    <xdr:sp macro="" textlink="">
      <xdr:nvSpPr>
        <xdr:cNvPr id="758" name="楕円 757"/>
        <xdr:cNvSpPr/>
      </xdr:nvSpPr>
      <xdr:spPr>
        <a:xfrm>
          <a:off x="221107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155211</xdr:rowOff>
    </xdr:from>
    <xdr:ext cx="469744" cy="259045"/>
    <xdr:sp macro="" textlink="">
      <xdr:nvSpPr>
        <xdr:cNvPr id="759" name="投資及び出資金該当値テキスト"/>
        <xdr:cNvSpPr txBox="1"/>
      </xdr:nvSpPr>
      <xdr:spPr>
        <a:xfrm>
          <a:off x="22212300"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78994</xdr:rowOff>
    </xdr:from>
    <xdr:to>
      <xdr:col>112</xdr:col>
      <xdr:colOff>38100</xdr:colOff>
      <xdr:row>34</xdr:row>
      <xdr:rowOff>9144</xdr:rowOff>
    </xdr:to>
    <xdr:sp macro="" textlink="">
      <xdr:nvSpPr>
        <xdr:cNvPr id="760" name="楕円 759"/>
        <xdr:cNvSpPr/>
      </xdr:nvSpPr>
      <xdr:spPr>
        <a:xfrm>
          <a:off x="21272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25671</xdr:rowOff>
    </xdr:from>
    <xdr:ext cx="469744" cy="259045"/>
    <xdr:sp macro="" textlink="">
      <xdr:nvSpPr>
        <xdr:cNvPr id="761" name="テキスト ボックス 760"/>
        <xdr:cNvSpPr txBox="1"/>
      </xdr:nvSpPr>
      <xdr:spPr>
        <a:xfrm>
          <a:off x="21088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106235</xdr:rowOff>
    </xdr:from>
    <xdr:to>
      <xdr:col>107</xdr:col>
      <xdr:colOff>101600</xdr:colOff>
      <xdr:row>34</xdr:row>
      <xdr:rowOff>36385</xdr:rowOff>
    </xdr:to>
    <xdr:sp macro="" textlink="">
      <xdr:nvSpPr>
        <xdr:cNvPr id="762" name="楕円 761"/>
        <xdr:cNvSpPr/>
      </xdr:nvSpPr>
      <xdr:spPr>
        <a:xfrm>
          <a:off x="20383500" y="57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52912</xdr:rowOff>
    </xdr:from>
    <xdr:ext cx="469744" cy="259045"/>
    <xdr:sp macro="" textlink="">
      <xdr:nvSpPr>
        <xdr:cNvPr id="763" name="テキスト ボックス 762"/>
        <xdr:cNvSpPr txBox="1"/>
      </xdr:nvSpPr>
      <xdr:spPr>
        <a:xfrm>
          <a:off x="20199428" y="553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93663</xdr:rowOff>
    </xdr:from>
    <xdr:to>
      <xdr:col>102</xdr:col>
      <xdr:colOff>165100</xdr:colOff>
      <xdr:row>34</xdr:row>
      <xdr:rowOff>23813</xdr:rowOff>
    </xdr:to>
    <xdr:sp macro="" textlink="">
      <xdr:nvSpPr>
        <xdr:cNvPr id="764" name="楕円 763"/>
        <xdr:cNvSpPr/>
      </xdr:nvSpPr>
      <xdr:spPr>
        <a:xfrm>
          <a:off x="19494500" y="57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40340</xdr:rowOff>
    </xdr:from>
    <xdr:ext cx="469744" cy="259045"/>
    <xdr:sp macro="" textlink="">
      <xdr:nvSpPr>
        <xdr:cNvPr id="765" name="テキスト ボックス 764"/>
        <xdr:cNvSpPr txBox="1"/>
      </xdr:nvSpPr>
      <xdr:spPr>
        <a:xfrm>
          <a:off x="19310428" y="5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74422</xdr:rowOff>
    </xdr:from>
    <xdr:to>
      <xdr:col>98</xdr:col>
      <xdr:colOff>38100</xdr:colOff>
      <xdr:row>34</xdr:row>
      <xdr:rowOff>4572</xdr:rowOff>
    </xdr:to>
    <xdr:sp macro="" textlink="">
      <xdr:nvSpPr>
        <xdr:cNvPr id="766" name="楕円 765"/>
        <xdr:cNvSpPr/>
      </xdr:nvSpPr>
      <xdr:spPr>
        <a:xfrm>
          <a:off x="18605500" y="5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21099</xdr:rowOff>
    </xdr:from>
    <xdr:ext cx="469744" cy="259045"/>
    <xdr:sp macro="" textlink="">
      <xdr:nvSpPr>
        <xdr:cNvPr id="767" name="テキスト ボックス 766"/>
        <xdr:cNvSpPr txBox="1"/>
      </xdr:nvSpPr>
      <xdr:spPr>
        <a:xfrm>
          <a:off x="18421428"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42366</xdr:rowOff>
    </xdr:from>
    <xdr:to>
      <xdr:col>116</xdr:col>
      <xdr:colOff>62864</xdr:colOff>
      <xdr:row>59</xdr:row>
      <xdr:rowOff>98160</xdr:rowOff>
    </xdr:to>
    <xdr:cxnSp macro="">
      <xdr:nvCxnSpPr>
        <xdr:cNvPr id="793" name="直線コネクタ 792"/>
        <xdr:cNvCxnSpPr/>
      </xdr:nvCxnSpPr>
      <xdr:spPr>
        <a:xfrm flipV="1">
          <a:off x="22159595" y="8957766"/>
          <a:ext cx="1269" cy="125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101987</xdr:rowOff>
    </xdr:from>
    <xdr:ext cx="313932" cy="259045"/>
    <xdr:sp macro="" textlink="">
      <xdr:nvSpPr>
        <xdr:cNvPr id="794" name="貸付金最小値テキスト"/>
        <xdr:cNvSpPr txBox="1"/>
      </xdr:nvSpPr>
      <xdr:spPr>
        <a:xfrm>
          <a:off x="22212300" y="10217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98160</xdr:rowOff>
    </xdr:from>
    <xdr:to>
      <xdr:col>116</xdr:col>
      <xdr:colOff>152400</xdr:colOff>
      <xdr:row>59</xdr:row>
      <xdr:rowOff>98160</xdr:rowOff>
    </xdr:to>
    <xdr:cxnSp macro="">
      <xdr:nvCxnSpPr>
        <xdr:cNvPr id="795" name="直線コネクタ 794"/>
        <xdr:cNvCxnSpPr/>
      </xdr:nvCxnSpPr>
      <xdr:spPr>
        <a:xfrm>
          <a:off x="22072600" y="1021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160493</xdr:rowOff>
    </xdr:from>
    <xdr:ext cx="534377" cy="259045"/>
    <xdr:sp macro="" textlink="">
      <xdr:nvSpPr>
        <xdr:cNvPr id="796" name="貸付金最大値テキスト"/>
        <xdr:cNvSpPr txBox="1"/>
      </xdr:nvSpPr>
      <xdr:spPr>
        <a:xfrm>
          <a:off x="22212300" y="87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42366</xdr:rowOff>
    </xdr:from>
    <xdr:to>
      <xdr:col>116</xdr:col>
      <xdr:colOff>152400</xdr:colOff>
      <xdr:row>52</xdr:row>
      <xdr:rowOff>42366</xdr:rowOff>
    </xdr:to>
    <xdr:cxnSp macro="">
      <xdr:nvCxnSpPr>
        <xdr:cNvPr id="797" name="直線コネクタ 796"/>
        <xdr:cNvCxnSpPr/>
      </xdr:nvCxnSpPr>
      <xdr:spPr>
        <a:xfrm>
          <a:off x="22072600" y="895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83921</xdr:rowOff>
    </xdr:from>
    <xdr:to>
      <xdr:col>116</xdr:col>
      <xdr:colOff>63500</xdr:colOff>
      <xdr:row>52</xdr:row>
      <xdr:rowOff>42366</xdr:rowOff>
    </xdr:to>
    <xdr:cxnSp macro="">
      <xdr:nvCxnSpPr>
        <xdr:cNvPr id="798" name="直線コネクタ 797"/>
        <xdr:cNvCxnSpPr/>
      </xdr:nvCxnSpPr>
      <xdr:spPr>
        <a:xfrm>
          <a:off x="21323300" y="8827871"/>
          <a:ext cx="838200" cy="1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75099</xdr:rowOff>
    </xdr:from>
    <xdr:ext cx="469744" cy="259045"/>
    <xdr:sp macro="" textlink="">
      <xdr:nvSpPr>
        <xdr:cNvPr id="799" name="貸付金平均値テキスト"/>
        <xdr:cNvSpPr txBox="1"/>
      </xdr:nvSpPr>
      <xdr:spPr>
        <a:xfrm>
          <a:off x="22212300" y="1001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96672</xdr:rowOff>
    </xdr:from>
    <xdr:to>
      <xdr:col>116</xdr:col>
      <xdr:colOff>114300</xdr:colOff>
      <xdr:row>59</xdr:row>
      <xdr:rowOff>26822</xdr:rowOff>
    </xdr:to>
    <xdr:sp macro="" textlink="">
      <xdr:nvSpPr>
        <xdr:cNvPr id="800" name="フローチャート: 判断 799"/>
        <xdr:cNvSpPr/>
      </xdr:nvSpPr>
      <xdr:spPr>
        <a:xfrm>
          <a:off x="22110700" y="100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122898</xdr:rowOff>
    </xdr:from>
    <xdr:to>
      <xdr:col>111</xdr:col>
      <xdr:colOff>177800</xdr:colOff>
      <xdr:row>51</xdr:row>
      <xdr:rowOff>83921</xdr:rowOff>
    </xdr:to>
    <xdr:cxnSp macro="">
      <xdr:nvCxnSpPr>
        <xdr:cNvPr id="801" name="直線コネクタ 800"/>
        <xdr:cNvCxnSpPr/>
      </xdr:nvCxnSpPr>
      <xdr:spPr>
        <a:xfrm>
          <a:off x="20434300" y="8695398"/>
          <a:ext cx="8890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86140</xdr:rowOff>
    </xdr:from>
    <xdr:to>
      <xdr:col>112</xdr:col>
      <xdr:colOff>38100</xdr:colOff>
      <xdr:row>59</xdr:row>
      <xdr:rowOff>16290</xdr:rowOff>
    </xdr:to>
    <xdr:sp macro="" textlink="">
      <xdr:nvSpPr>
        <xdr:cNvPr id="802" name="フローチャート: 判断 801"/>
        <xdr:cNvSpPr/>
      </xdr:nvSpPr>
      <xdr:spPr>
        <a:xfrm>
          <a:off x="21272500" y="100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7417</xdr:rowOff>
    </xdr:from>
    <xdr:ext cx="469744" cy="259045"/>
    <xdr:sp macro="" textlink="">
      <xdr:nvSpPr>
        <xdr:cNvPr id="803" name="テキスト ボックス 802"/>
        <xdr:cNvSpPr txBox="1"/>
      </xdr:nvSpPr>
      <xdr:spPr>
        <a:xfrm>
          <a:off x="21088428" y="101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122898</xdr:rowOff>
    </xdr:from>
    <xdr:to>
      <xdr:col>107</xdr:col>
      <xdr:colOff>50800</xdr:colOff>
      <xdr:row>55</xdr:row>
      <xdr:rowOff>153416</xdr:rowOff>
    </xdr:to>
    <xdr:cxnSp macro="">
      <xdr:nvCxnSpPr>
        <xdr:cNvPr id="804" name="直線コネクタ 803"/>
        <xdr:cNvCxnSpPr/>
      </xdr:nvCxnSpPr>
      <xdr:spPr>
        <a:xfrm flipV="1">
          <a:off x="19545300" y="8695398"/>
          <a:ext cx="8890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68669</xdr:rowOff>
    </xdr:from>
    <xdr:to>
      <xdr:col>107</xdr:col>
      <xdr:colOff>101600</xdr:colOff>
      <xdr:row>58</xdr:row>
      <xdr:rowOff>170269</xdr:rowOff>
    </xdr:to>
    <xdr:sp macro="" textlink="">
      <xdr:nvSpPr>
        <xdr:cNvPr id="805" name="フローチャート: 判断 804"/>
        <xdr:cNvSpPr/>
      </xdr:nvSpPr>
      <xdr:spPr>
        <a:xfrm>
          <a:off x="203835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161396</xdr:rowOff>
    </xdr:from>
    <xdr:ext cx="469744" cy="259045"/>
    <xdr:sp macro="" textlink="">
      <xdr:nvSpPr>
        <xdr:cNvPr id="806" name="テキスト ボックス 805"/>
        <xdr:cNvSpPr txBox="1"/>
      </xdr:nvSpPr>
      <xdr:spPr>
        <a:xfrm>
          <a:off x="20199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152795</xdr:rowOff>
    </xdr:from>
    <xdr:to>
      <xdr:col>102</xdr:col>
      <xdr:colOff>114300</xdr:colOff>
      <xdr:row>55</xdr:row>
      <xdr:rowOff>153416</xdr:rowOff>
    </xdr:to>
    <xdr:cxnSp macro="">
      <xdr:nvCxnSpPr>
        <xdr:cNvPr id="807" name="直線コネクタ 806"/>
        <xdr:cNvCxnSpPr/>
      </xdr:nvCxnSpPr>
      <xdr:spPr>
        <a:xfrm>
          <a:off x="18656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115973</xdr:rowOff>
    </xdr:from>
    <xdr:to>
      <xdr:col>102</xdr:col>
      <xdr:colOff>165100</xdr:colOff>
      <xdr:row>59</xdr:row>
      <xdr:rowOff>46123</xdr:rowOff>
    </xdr:to>
    <xdr:sp macro="" textlink="">
      <xdr:nvSpPr>
        <xdr:cNvPr id="808" name="フローチャート: 判断 807"/>
        <xdr:cNvSpPr/>
      </xdr:nvSpPr>
      <xdr:spPr>
        <a:xfrm>
          <a:off x="19494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37250</xdr:rowOff>
    </xdr:from>
    <xdr:ext cx="469744" cy="259045"/>
    <xdr:sp macro="" textlink="">
      <xdr:nvSpPr>
        <xdr:cNvPr id="809" name="テキスト ボックス 808"/>
        <xdr:cNvSpPr txBox="1"/>
      </xdr:nvSpPr>
      <xdr:spPr>
        <a:xfrm>
          <a:off x="19310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110209</xdr:rowOff>
    </xdr:from>
    <xdr:to>
      <xdr:col>98</xdr:col>
      <xdr:colOff>38100</xdr:colOff>
      <xdr:row>59</xdr:row>
      <xdr:rowOff>40359</xdr:rowOff>
    </xdr:to>
    <xdr:sp macro="" textlink="">
      <xdr:nvSpPr>
        <xdr:cNvPr id="810" name="フローチャート: 判断 809"/>
        <xdr:cNvSpPr/>
      </xdr:nvSpPr>
      <xdr:spPr>
        <a:xfrm>
          <a:off x="18605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31486</xdr:rowOff>
    </xdr:from>
    <xdr:ext cx="469744" cy="259045"/>
    <xdr:sp macro="" textlink="">
      <xdr:nvSpPr>
        <xdr:cNvPr id="811" name="テキスト ボックス 810"/>
        <xdr:cNvSpPr txBox="1"/>
      </xdr:nvSpPr>
      <xdr:spPr>
        <a:xfrm>
          <a:off x="18421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163016</xdr:rowOff>
    </xdr:from>
    <xdr:to>
      <xdr:col>116</xdr:col>
      <xdr:colOff>114300</xdr:colOff>
      <xdr:row>52</xdr:row>
      <xdr:rowOff>93166</xdr:rowOff>
    </xdr:to>
    <xdr:sp macro="" textlink="">
      <xdr:nvSpPr>
        <xdr:cNvPr id="817" name="楕円 816"/>
        <xdr:cNvSpPr/>
      </xdr:nvSpPr>
      <xdr:spPr>
        <a:xfrm>
          <a:off x="22110700" y="89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116043</xdr:rowOff>
    </xdr:from>
    <xdr:ext cx="534377" cy="259045"/>
    <xdr:sp macro="" textlink="">
      <xdr:nvSpPr>
        <xdr:cNvPr id="818" name="貸付金該当値テキスト"/>
        <xdr:cNvSpPr txBox="1"/>
      </xdr:nvSpPr>
      <xdr:spPr>
        <a:xfrm>
          <a:off x="22212300" y="88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33121</xdr:rowOff>
    </xdr:from>
    <xdr:to>
      <xdr:col>112</xdr:col>
      <xdr:colOff>38100</xdr:colOff>
      <xdr:row>51</xdr:row>
      <xdr:rowOff>134721</xdr:rowOff>
    </xdr:to>
    <xdr:sp macro="" textlink="">
      <xdr:nvSpPr>
        <xdr:cNvPr id="819" name="楕円 818"/>
        <xdr:cNvSpPr/>
      </xdr:nvSpPr>
      <xdr:spPr>
        <a:xfrm>
          <a:off x="21272500" y="8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151248</xdr:rowOff>
    </xdr:from>
    <xdr:ext cx="534377" cy="259045"/>
    <xdr:sp macro="" textlink="">
      <xdr:nvSpPr>
        <xdr:cNvPr id="820" name="テキスト ボックス 819"/>
        <xdr:cNvSpPr txBox="1"/>
      </xdr:nvSpPr>
      <xdr:spPr>
        <a:xfrm>
          <a:off x="21056111" y="85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72098</xdr:rowOff>
    </xdr:from>
    <xdr:to>
      <xdr:col>107</xdr:col>
      <xdr:colOff>101600</xdr:colOff>
      <xdr:row>51</xdr:row>
      <xdr:rowOff>2248</xdr:rowOff>
    </xdr:to>
    <xdr:sp macro="" textlink="">
      <xdr:nvSpPr>
        <xdr:cNvPr id="821" name="楕円 820"/>
        <xdr:cNvSpPr/>
      </xdr:nvSpPr>
      <xdr:spPr>
        <a:xfrm>
          <a:off x="203835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18775</xdr:rowOff>
    </xdr:from>
    <xdr:ext cx="534377" cy="259045"/>
    <xdr:sp macro="" textlink="">
      <xdr:nvSpPr>
        <xdr:cNvPr id="822" name="テキスト ボックス 821"/>
        <xdr:cNvSpPr txBox="1"/>
      </xdr:nvSpPr>
      <xdr:spPr>
        <a:xfrm>
          <a:off x="20167111" y="8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102616</xdr:rowOff>
    </xdr:from>
    <xdr:to>
      <xdr:col>102</xdr:col>
      <xdr:colOff>165100</xdr:colOff>
      <xdr:row>56</xdr:row>
      <xdr:rowOff>32766</xdr:rowOff>
    </xdr:to>
    <xdr:sp macro="" textlink="">
      <xdr:nvSpPr>
        <xdr:cNvPr id="823" name="楕円 822"/>
        <xdr:cNvSpPr/>
      </xdr:nvSpPr>
      <xdr:spPr>
        <a:xfrm>
          <a:off x="19494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49293</xdr:rowOff>
    </xdr:from>
    <xdr:ext cx="534377" cy="259045"/>
    <xdr:sp macro="" textlink="">
      <xdr:nvSpPr>
        <xdr:cNvPr id="824" name="テキスト ボックス 823"/>
        <xdr:cNvSpPr txBox="1"/>
      </xdr:nvSpPr>
      <xdr:spPr>
        <a:xfrm>
          <a:off x="19278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101995</xdr:rowOff>
    </xdr:from>
    <xdr:to>
      <xdr:col>98</xdr:col>
      <xdr:colOff>38100</xdr:colOff>
      <xdr:row>55</xdr:row>
      <xdr:rowOff>32145</xdr:rowOff>
    </xdr:to>
    <xdr:sp macro="" textlink="">
      <xdr:nvSpPr>
        <xdr:cNvPr id="825" name="楕円 824"/>
        <xdr:cNvSpPr/>
      </xdr:nvSpPr>
      <xdr:spPr>
        <a:xfrm>
          <a:off x="18605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48672</xdr:rowOff>
    </xdr:from>
    <xdr:ext cx="534377" cy="259045"/>
    <xdr:sp macro="" textlink="">
      <xdr:nvSpPr>
        <xdr:cNvPr id="826" name="テキスト ボックス 825"/>
        <xdr:cNvSpPr txBox="1"/>
      </xdr:nvSpPr>
      <xdr:spPr>
        <a:xfrm>
          <a:off x="18389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1" name="直線コネクタ 850"/>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2"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3" name="直線コネクタ 852"/>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4"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5" name="直線コネクタ 854"/>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15608</xdr:rowOff>
    </xdr:from>
    <xdr:to>
      <xdr:col>116</xdr:col>
      <xdr:colOff>63500</xdr:colOff>
      <xdr:row>75</xdr:row>
      <xdr:rowOff>22466</xdr:rowOff>
    </xdr:to>
    <xdr:cxnSp macro="">
      <xdr:nvCxnSpPr>
        <xdr:cNvPr id="856" name="直線コネクタ 855"/>
        <xdr:cNvCxnSpPr/>
      </xdr:nvCxnSpPr>
      <xdr:spPr>
        <a:xfrm flipV="1">
          <a:off x="21323300" y="128743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7"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8" name="フローチャート: 判断 857"/>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22466</xdr:rowOff>
    </xdr:from>
    <xdr:to>
      <xdr:col>111</xdr:col>
      <xdr:colOff>177800</xdr:colOff>
      <xdr:row>75</xdr:row>
      <xdr:rowOff>28067</xdr:rowOff>
    </xdr:to>
    <xdr:cxnSp macro="">
      <xdr:nvCxnSpPr>
        <xdr:cNvPr id="859" name="直線コネクタ 858"/>
        <xdr:cNvCxnSpPr/>
      </xdr:nvCxnSpPr>
      <xdr:spPr>
        <a:xfrm flipV="1">
          <a:off x="20434300" y="1288121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0" name="フローチャート: 判断 859"/>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1" name="テキスト ボックス 860"/>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28067</xdr:rowOff>
    </xdr:from>
    <xdr:to>
      <xdr:col>107</xdr:col>
      <xdr:colOff>50800</xdr:colOff>
      <xdr:row>75</xdr:row>
      <xdr:rowOff>80264</xdr:rowOff>
    </xdr:to>
    <xdr:cxnSp macro="">
      <xdr:nvCxnSpPr>
        <xdr:cNvPr id="862" name="直線コネクタ 861"/>
        <xdr:cNvCxnSpPr/>
      </xdr:nvCxnSpPr>
      <xdr:spPr>
        <a:xfrm flipV="1">
          <a:off x="19545300" y="1288681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3" name="フローチャート: 判断 862"/>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4" name="テキスト ボックス 863"/>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80264</xdr:rowOff>
    </xdr:from>
    <xdr:to>
      <xdr:col>102</xdr:col>
      <xdr:colOff>114300</xdr:colOff>
      <xdr:row>75</xdr:row>
      <xdr:rowOff>128765</xdr:rowOff>
    </xdr:to>
    <xdr:cxnSp macro="">
      <xdr:nvCxnSpPr>
        <xdr:cNvPr id="865" name="直線コネクタ 864"/>
        <xdr:cNvCxnSpPr/>
      </xdr:nvCxnSpPr>
      <xdr:spPr>
        <a:xfrm flipV="1">
          <a:off x="18656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6" name="フローチャート: 判断 865"/>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7" name="テキスト ボックス 866"/>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8" name="フローチャート: 判断 867"/>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9" name="テキスト ボックス 868"/>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136258</xdr:rowOff>
    </xdr:from>
    <xdr:to>
      <xdr:col>116</xdr:col>
      <xdr:colOff>114300</xdr:colOff>
      <xdr:row>75</xdr:row>
      <xdr:rowOff>66408</xdr:rowOff>
    </xdr:to>
    <xdr:sp macro="" textlink="">
      <xdr:nvSpPr>
        <xdr:cNvPr id="875" name="楕円 874"/>
        <xdr:cNvSpPr/>
      </xdr:nvSpPr>
      <xdr:spPr>
        <a:xfrm>
          <a:off x="22110700" y="128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159135</xdr:rowOff>
    </xdr:from>
    <xdr:ext cx="534377" cy="259045"/>
    <xdr:sp macro="" textlink="">
      <xdr:nvSpPr>
        <xdr:cNvPr id="876" name="繰出金該当値テキスト"/>
        <xdr:cNvSpPr txBox="1"/>
      </xdr:nvSpPr>
      <xdr:spPr>
        <a:xfrm>
          <a:off x="22212300" y="126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143116</xdr:rowOff>
    </xdr:from>
    <xdr:to>
      <xdr:col>112</xdr:col>
      <xdr:colOff>38100</xdr:colOff>
      <xdr:row>75</xdr:row>
      <xdr:rowOff>73266</xdr:rowOff>
    </xdr:to>
    <xdr:sp macro="" textlink="">
      <xdr:nvSpPr>
        <xdr:cNvPr id="877" name="楕円 876"/>
        <xdr:cNvSpPr/>
      </xdr:nvSpPr>
      <xdr:spPr>
        <a:xfrm>
          <a:off x="21272500" y="128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89793</xdr:rowOff>
    </xdr:from>
    <xdr:ext cx="534377" cy="259045"/>
    <xdr:sp macro="" textlink="">
      <xdr:nvSpPr>
        <xdr:cNvPr id="878" name="テキスト ボックス 877"/>
        <xdr:cNvSpPr txBox="1"/>
      </xdr:nvSpPr>
      <xdr:spPr>
        <a:xfrm>
          <a:off x="21056111" y="126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148717</xdr:rowOff>
    </xdr:from>
    <xdr:to>
      <xdr:col>107</xdr:col>
      <xdr:colOff>101600</xdr:colOff>
      <xdr:row>75</xdr:row>
      <xdr:rowOff>78867</xdr:rowOff>
    </xdr:to>
    <xdr:sp macro="" textlink="">
      <xdr:nvSpPr>
        <xdr:cNvPr id="879" name="楕円 878"/>
        <xdr:cNvSpPr/>
      </xdr:nvSpPr>
      <xdr:spPr>
        <a:xfrm>
          <a:off x="203835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95394</xdr:rowOff>
    </xdr:from>
    <xdr:ext cx="534377" cy="259045"/>
    <xdr:sp macro="" textlink="">
      <xdr:nvSpPr>
        <xdr:cNvPr id="880" name="テキスト ボックス 879"/>
        <xdr:cNvSpPr txBox="1"/>
      </xdr:nvSpPr>
      <xdr:spPr>
        <a:xfrm>
          <a:off x="20167111" y="126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29464</xdr:rowOff>
    </xdr:from>
    <xdr:to>
      <xdr:col>102</xdr:col>
      <xdr:colOff>165100</xdr:colOff>
      <xdr:row>75</xdr:row>
      <xdr:rowOff>131064</xdr:rowOff>
    </xdr:to>
    <xdr:sp macro="" textlink="">
      <xdr:nvSpPr>
        <xdr:cNvPr id="881" name="楕円 880"/>
        <xdr:cNvSpPr/>
      </xdr:nvSpPr>
      <xdr:spPr>
        <a:xfrm>
          <a:off x="19494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147591</xdr:rowOff>
    </xdr:from>
    <xdr:ext cx="534377" cy="259045"/>
    <xdr:sp macro="" textlink="">
      <xdr:nvSpPr>
        <xdr:cNvPr id="882" name="テキスト ボックス 881"/>
        <xdr:cNvSpPr txBox="1"/>
      </xdr:nvSpPr>
      <xdr:spPr>
        <a:xfrm>
          <a:off x="19278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77965</xdr:rowOff>
    </xdr:from>
    <xdr:to>
      <xdr:col>98</xdr:col>
      <xdr:colOff>38100</xdr:colOff>
      <xdr:row>76</xdr:row>
      <xdr:rowOff>8114</xdr:rowOff>
    </xdr:to>
    <xdr:sp macro="" textlink="">
      <xdr:nvSpPr>
        <xdr:cNvPr id="883" name="楕円 882"/>
        <xdr:cNvSpPr/>
      </xdr:nvSpPr>
      <xdr:spPr>
        <a:xfrm>
          <a:off x="18605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24642</xdr:rowOff>
    </xdr:from>
    <xdr:ext cx="534377" cy="259045"/>
    <xdr:sp macro="" textlink="">
      <xdr:nvSpPr>
        <xdr:cNvPr id="884" name="テキスト ボックス 883"/>
        <xdr:cNvSpPr txBox="1"/>
      </xdr:nvSpPr>
      <xdr:spPr>
        <a:xfrm>
          <a:off x="18389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613,148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補助費等については、大型事業である新可燃物処理施設の整備完了により整備に伴う広域負担金が減となったことから、前年度に比べて大幅減の住民一人当たり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89,962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円となった。新可燃物処理施設整備後も類似団体平均を超えていることを踏まえ、補助金適正化方針に基づき、合規性、３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E</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（経済性・効率性・有効性）、公益性、公平性の観点から事業の適正化や見直しを行う。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81,924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円に比べて増加しているが、これは新型コロナウイルス対応にかかる保健所の体制強化や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検査などのコロナ対策経費が一時的に増加したことによるものである。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貸付金については、コロナ禍による中小企業の経営安定化を目的とした制度融資資金（金融機関への預託金）の減少により住民一人当たり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円と比べて減少した。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普通建設事業費（うち更新整備）は住民一人当たり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円に比べて大きく増加しているが、これは、市民体育館の再整備事業や市営住宅長瀬団地建替などの大規模事業を実施したことによるものである。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今後も国県補助金等の有利な財源の活用や徹底した行財政改革の取り組みなどを行い経費の抑制・財政の健全化に努める。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183,269
181,693
765.31
115,319,398
112,370,924
2,687,989
51,312,015
115,229,455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44450</xdr:rowOff>
    </xdr:to>
    <xdr:cxnSp macro="">
      <xdr:nvCxnSpPr>
        <xdr:cNvPr id="61" name="直線コネクタ 60"/>
        <xdr:cNvCxnSpPr/>
      </xdr:nvCxnSpPr>
      <xdr:spPr>
        <a:xfrm flipV="1">
          <a:off x="3797300" y="566724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44450</xdr:rowOff>
    </xdr:from>
    <xdr:to>
      <xdr:col>19</xdr:col>
      <xdr:colOff>177800</xdr:colOff>
      <xdr:row>33</xdr:row>
      <xdr:rowOff>61976</xdr:rowOff>
    </xdr:to>
    <xdr:cxnSp macro="">
      <xdr:nvCxnSpPr>
        <xdr:cNvPr id="64" name="直線コネクタ 63"/>
        <xdr:cNvCxnSpPr/>
      </xdr:nvCxnSpPr>
      <xdr:spPr>
        <a:xfrm flipV="1">
          <a:off x="2908300" y="570230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61976</xdr:rowOff>
    </xdr:to>
    <xdr:cxnSp macro="">
      <xdr:nvCxnSpPr>
        <xdr:cNvPr id="67" name="直線コネクタ 66"/>
        <xdr:cNvCxnSpPr/>
      </xdr:nvCxnSpPr>
      <xdr:spPr>
        <a:xfrm>
          <a:off x="2019300" y="567029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xdr:rowOff>
    </xdr:from>
    <xdr:to>
      <xdr:col>10</xdr:col>
      <xdr:colOff>114300</xdr:colOff>
      <xdr:row>33</xdr:row>
      <xdr:rowOff>26162</xdr:rowOff>
    </xdr:to>
    <xdr:cxnSp macro="">
      <xdr:nvCxnSpPr>
        <xdr:cNvPr id="70" name="直線コネクタ 69"/>
        <xdr:cNvCxnSpPr/>
      </xdr:nvCxnSpPr>
      <xdr:spPr>
        <a:xfrm flipV="1">
          <a:off x="1130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130048</xdr:rowOff>
    </xdr:from>
    <xdr:to>
      <xdr:col>24</xdr:col>
      <xdr:colOff>114300</xdr:colOff>
      <xdr:row>33</xdr:row>
      <xdr:rowOff>60198</xdr:rowOff>
    </xdr:to>
    <xdr:sp macro="" textlink="">
      <xdr:nvSpPr>
        <xdr:cNvPr id="80" name="楕円 79"/>
        <xdr:cNvSpPr/>
      </xdr:nvSpPr>
      <xdr:spPr>
        <a:xfrm>
          <a:off x="45847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152925</xdr:rowOff>
    </xdr:from>
    <xdr:ext cx="469744" cy="259045"/>
    <xdr:sp macro="" textlink="">
      <xdr:nvSpPr>
        <xdr:cNvPr id="81" name="議会費該当値テキスト"/>
        <xdr:cNvSpPr txBox="1"/>
      </xdr:nvSpPr>
      <xdr:spPr>
        <a:xfrm>
          <a:off x="4686300" y="546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165100</xdr:rowOff>
    </xdr:from>
    <xdr:to>
      <xdr:col>20</xdr:col>
      <xdr:colOff>38100</xdr:colOff>
      <xdr:row>33</xdr:row>
      <xdr:rowOff>95250</xdr:rowOff>
    </xdr:to>
    <xdr:sp macro="" textlink="">
      <xdr:nvSpPr>
        <xdr:cNvPr id="82" name="楕円 81"/>
        <xdr:cNvSpPr/>
      </xdr:nvSpPr>
      <xdr:spPr>
        <a:xfrm>
          <a:off x="3746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111777</xdr:rowOff>
    </xdr:from>
    <xdr:ext cx="469744" cy="259045"/>
    <xdr:sp macro="" textlink="">
      <xdr:nvSpPr>
        <xdr:cNvPr id="83" name="テキスト ボックス 82"/>
        <xdr:cNvSpPr txBox="1"/>
      </xdr:nvSpPr>
      <xdr:spPr>
        <a:xfrm>
          <a:off x="3562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11176</xdr:rowOff>
    </xdr:from>
    <xdr:to>
      <xdr:col>15</xdr:col>
      <xdr:colOff>101600</xdr:colOff>
      <xdr:row>33</xdr:row>
      <xdr:rowOff>112776</xdr:rowOff>
    </xdr:to>
    <xdr:sp macro="" textlink="">
      <xdr:nvSpPr>
        <xdr:cNvPr id="84" name="楕円 83"/>
        <xdr:cNvSpPr/>
      </xdr:nvSpPr>
      <xdr:spPr>
        <a:xfrm>
          <a:off x="2857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129303</xdr:rowOff>
    </xdr:from>
    <xdr:ext cx="469744" cy="259045"/>
    <xdr:sp macro="" textlink="">
      <xdr:nvSpPr>
        <xdr:cNvPr id="85" name="テキスト ボックス 84"/>
        <xdr:cNvSpPr txBox="1"/>
      </xdr:nvSpPr>
      <xdr:spPr>
        <a:xfrm>
          <a:off x="2673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133096</xdr:rowOff>
    </xdr:from>
    <xdr:to>
      <xdr:col>10</xdr:col>
      <xdr:colOff>165100</xdr:colOff>
      <xdr:row>33</xdr:row>
      <xdr:rowOff>63246</xdr:rowOff>
    </xdr:to>
    <xdr:sp macro="" textlink="">
      <xdr:nvSpPr>
        <xdr:cNvPr id="86" name="楕円 85"/>
        <xdr:cNvSpPr/>
      </xdr:nvSpPr>
      <xdr:spPr>
        <a:xfrm>
          <a:off x="1968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79773</xdr:rowOff>
    </xdr:from>
    <xdr:ext cx="469744" cy="259045"/>
    <xdr:sp macro="" textlink="">
      <xdr:nvSpPr>
        <xdr:cNvPr id="87" name="テキスト ボックス 86"/>
        <xdr:cNvSpPr txBox="1"/>
      </xdr:nvSpPr>
      <xdr:spPr>
        <a:xfrm>
          <a:off x="1784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146812</xdr:rowOff>
    </xdr:from>
    <xdr:to>
      <xdr:col>6</xdr:col>
      <xdr:colOff>38100</xdr:colOff>
      <xdr:row>33</xdr:row>
      <xdr:rowOff>76962</xdr:rowOff>
    </xdr:to>
    <xdr:sp macro="" textlink="">
      <xdr:nvSpPr>
        <xdr:cNvPr id="88" name="楕円 87"/>
        <xdr:cNvSpPr/>
      </xdr:nvSpPr>
      <xdr:spPr>
        <a:xfrm>
          <a:off x="1079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93489</xdr:rowOff>
    </xdr:from>
    <xdr:ext cx="469744" cy="259045"/>
    <xdr:sp macro="" textlink="">
      <xdr:nvSpPr>
        <xdr:cNvPr id="89" name="テキスト ボックス 88"/>
        <xdr:cNvSpPr txBox="1"/>
      </xdr:nvSpPr>
      <xdr:spPr>
        <a:xfrm>
          <a:off x="895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35906</xdr:rowOff>
    </xdr:from>
    <xdr:to>
      <xdr:col>24</xdr:col>
      <xdr:colOff>63500</xdr:colOff>
      <xdr:row>56</xdr:row>
      <xdr:rowOff>43431</xdr:rowOff>
    </xdr:to>
    <xdr:cxnSp macro="">
      <xdr:nvCxnSpPr>
        <xdr:cNvPr id="122" name="直線コネクタ 121"/>
        <xdr:cNvCxnSpPr/>
      </xdr:nvCxnSpPr>
      <xdr:spPr>
        <a:xfrm flipV="1">
          <a:off x="3797300" y="9637106"/>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146453</xdr:rowOff>
    </xdr:from>
    <xdr:to>
      <xdr:col>19</xdr:col>
      <xdr:colOff>177800</xdr:colOff>
      <xdr:row>56</xdr:row>
      <xdr:rowOff>43431</xdr:rowOff>
    </xdr:to>
    <xdr:cxnSp macro="">
      <xdr:nvCxnSpPr>
        <xdr:cNvPr id="125" name="直線コネクタ 124"/>
        <xdr:cNvCxnSpPr/>
      </xdr:nvCxnSpPr>
      <xdr:spPr>
        <a:xfrm>
          <a:off x="2908300" y="8718953"/>
          <a:ext cx="889000" cy="9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146453</xdr:rowOff>
    </xdr:from>
    <xdr:to>
      <xdr:col>15</xdr:col>
      <xdr:colOff>50800</xdr:colOff>
      <xdr:row>55</xdr:row>
      <xdr:rowOff>63557</xdr:rowOff>
    </xdr:to>
    <xdr:cxnSp macro="">
      <xdr:nvCxnSpPr>
        <xdr:cNvPr id="128" name="直線コネクタ 127"/>
        <xdr:cNvCxnSpPr/>
      </xdr:nvCxnSpPr>
      <xdr:spPr>
        <a:xfrm flipV="1">
          <a:off x="2019300" y="8718953"/>
          <a:ext cx="889000" cy="7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63557</xdr:rowOff>
    </xdr:from>
    <xdr:to>
      <xdr:col>10</xdr:col>
      <xdr:colOff>114300</xdr:colOff>
      <xdr:row>56</xdr:row>
      <xdr:rowOff>63071</xdr:rowOff>
    </xdr:to>
    <xdr:cxnSp macro="">
      <xdr:nvCxnSpPr>
        <xdr:cNvPr id="131" name="直線コネクタ 130"/>
        <xdr:cNvCxnSpPr/>
      </xdr:nvCxnSpPr>
      <xdr:spPr>
        <a:xfrm flipV="1">
          <a:off x="1130300" y="9493307"/>
          <a:ext cx="889000" cy="1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12720</xdr:rowOff>
    </xdr:from>
    <xdr:ext cx="534377" cy="259045"/>
    <xdr:sp macro="" textlink="">
      <xdr:nvSpPr>
        <xdr:cNvPr id="135" name="テキスト ボックス 134"/>
        <xdr:cNvSpPr txBox="1"/>
      </xdr:nvSpPr>
      <xdr:spPr>
        <a:xfrm>
          <a:off x="863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156556</xdr:rowOff>
    </xdr:from>
    <xdr:to>
      <xdr:col>24</xdr:col>
      <xdr:colOff>114300</xdr:colOff>
      <xdr:row>56</xdr:row>
      <xdr:rowOff>86706</xdr:rowOff>
    </xdr:to>
    <xdr:sp macro="" textlink="">
      <xdr:nvSpPr>
        <xdr:cNvPr id="141" name="楕円 140"/>
        <xdr:cNvSpPr/>
      </xdr:nvSpPr>
      <xdr:spPr>
        <a:xfrm>
          <a:off x="4584700" y="95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7983</xdr:rowOff>
    </xdr:from>
    <xdr:ext cx="534377" cy="259045"/>
    <xdr:sp macro="" textlink="">
      <xdr:nvSpPr>
        <xdr:cNvPr id="142" name="総務費該当値テキスト"/>
        <xdr:cNvSpPr txBox="1"/>
      </xdr:nvSpPr>
      <xdr:spPr>
        <a:xfrm>
          <a:off x="4686300" y="94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164081</xdr:rowOff>
    </xdr:from>
    <xdr:to>
      <xdr:col>20</xdr:col>
      <xdr:colOff>38100</xdr:colOff>
      <xdr:row>56</xdr:row>
      <xdr:rowOff>94231</xdr:rowOff>
    </xdr:to>
    <xdr:sp macro="" textlink="">
      <xdr:nvSpPr>
        <xdr:cNvPr id="143" name="楕円 142"/>
        <xdr:cNvSpPr/>
      </xdr:nvSpPr>
      <xdr:spPr>
        <a:xfrm>
          <a:off x="3746500" y="95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110758</xdr:rowOff>
    </xdr:from>
    <xdr:ext cx="534377" cy="259045"/>
    <xdr:sp macro="" textlink="">
      <xdr:nvSpPr>
        <xdr:cNvPr id="144" name="テキスト ボックス 143"/>
        <xdr:cNvSpPr txBox="1"/>
      </xdr:nvSpPr>
      <xdr:spPr>
        <a:xfrm>
          <a:off x="3530111" y="93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95653</xdr:rowOff>
    </xdr:from>
    <xdr:to>
      <xdr:col>15</xdr:col>
      <xdr:colOff>101600</xdr:colOff>
      <xdr:row>51</xdr:row>
      <xdr:rowOff>25803</xdr:rowOff>
    </xdr:to>
    <xdr:sp macro="" textlink="">
      <xdr:nvSpPr>
        <xdr:cNvPr id="145" name="楕円 144"/>
        <xdr:cNvSpPr/>
      </xdr:nvSpPr>
      <xdr:spPr>
        <a:xfrm>
          <a:off x="2857500" y="86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42330</xdr:rowOff>
    </xdr:from>
    <xdr:ext cx="599010" cy="259045"/>
    <xdr:sp macro="" textlink="">
      <xdr:nvSpPr>
        <xdr:cNvPr id="146" name="テキスト ボックス 145"/>
        <xdr:cNvSpPr txBox="1"/>
      </xdr:nvSpPr>
      <xdr:spPr>
        <a:xfrm>
          <a:off x="2608795" y="84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12757</xdr:rowOff>
    </xdr:from>
    <xdr:to>
      <xdr:col>10</xdr:col>
      <xdr:colOff>165100</xdr:colOff>
      <xdr:row>55</xdr:row>
      <xdr:rowOff>114357</xdr:rowOff>
    </xdr:to>
    <xdr:sp macro="" textlink="">
      <xdr:nvSpPr>
        <xdr:cNvPr id="147" name="楕円 146"/>
        <xdr:cNvSpPr/>
      </xdr:nvSpPr>
      <xdr:spPr>
        <a:xfrm>
          <a:off x="1968500" y="94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130884</xdr:rowOff>
    </xdr:from>
    <xdr:ext cx="534377" cy="259045"/>
    <xdr:sp macro="" textlink="">
      <xdr:nvSpPr>
        <xdr:cNvPr id="148" name="テキスト ボックス 147"/>
        <xdr:cNvSpPr txBox="1"/>
      </xdr:nvSpPr>
      <xdr:spPr>
        <a:xfrm>
          <a:off x="1752111" y="92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12271</xdr:rowOff>
    </xdr:from>
    <xdr:to>
      <xdr:col>6</xdr:col>
      <xdr:colOff>38100</xdr:colOff>
      <xdr:row>56</xdr:row>
      <xdr:rowOff>113871</xdr:rowOff>
    </xdr:to>
    <xdr:sp macro="" textlink="">
      <xdr:nvSpPr>
        <xdr:cNvPr id="149" name="楕円 148"/>
        <xdr:cNvSpPr/>
      </xdr:nvSpPr>
      <xdr:spPr>
        <a:xfrm>
          <a:off x="1079500" y="9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130398</xdr:rowOff>
    </xdr:from>
    <xdr:ext cx="534377" cy="259045"/>
    <xdr:sp macro="" textlink="">
      <xdr:nvSpPr>
        <xdr:cNvPr id="150" name="テキスト ボックス 149"/>
        <xdr:cNvSpPr txBox="1"/>
      </xdr:nvSpPr>
      <xdr:spPr>
        <a:xfrm>
          <a:off x="863111" y="938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59479</xdr:rowOff>
    </xdr:from>
    <xdr:to>
      <xdr:col>24</xdr:col>
      <xdr:colOff>63500</xdr:colOff>
      <xdr:row>75</xdr:row>
      <xdr:rowOff>160091</xdr:rowOff>
    </xdr:to>
    <xdr:cxnSp macro="">
      <xdr:nvCxnSpPr>
        <xdr:cNvPr id="178" name="直線コネクタ 177"/>
        <xdr:cNvCxnSpPr/>
      </xdr:nvCxnSpPr>
      <xdr:spPr>
        <a:xfrm>
          <a:off x="3797300" y="12918229"/>
          <a:ext cx="838200" cy="10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59479</xdr:rowOff>
    </xdr:from>
    <xdr:to>
      <xdr:col>19</xdr:col>
      <xdr:colOff>177800</xdr:colOff>
      <xdr:row>76</xdr:row>
      <xdr:rowOff>141236</xdr:rowOff>
    </xdr:to>
    <xdr:cxnSp macro="">
      <xdr:nvCxnSpPr>
        <xdr:cNvPr id="181" name="直線コネクタ 180"/>
        <xdr:cNvCxnSpPr/>
      </xdr:nvCxnSpPr>
      <xdr:spPr>
        <a:xfrm flipV="1">
          <a:off x="2908300" y="12918229"/>
          <a:ext cx="889000" cy="2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141236</xdr:rowOff>
    </xdr:from>
    <xdr:to>
      <xdr:col>15</xdr:col>
      <xdr:colOff>50800</xdr:colOff>
      <xdr:row>77</xdr:row>
      <xdr:rowOff>14483</xdr:rowOff>
    </xdr:to>
    <xdr:cxnSp macro="">
      <xdr:nvCxnSpPr>
        <xdr:cNvPr id="184" name="直線コネクタ 183"/>
        <xdr:cNvCxnSpPr/>
      </xdr:nvCxnSpPr>
      <xdr:spPr>
        <a:xfrm flipV="1">
          <a:off x="2019300" y="13171436"/>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14483</xdr:rowOff>
    </xdr:from>
    <xdr:to>
      <xdr:col>10</xdr:col>
      <xdr:colOff>114300</xdr:colOff>
      <xdr:row>77</xdr:row>
      <xdr:rowOff>53398</xdr:rowOff>
    </xdr:to>
    <xdr:cxnSp macro="">
      <xdr:nvCxnSpPr>
        <xdr:cNvPr id="187" name="直線コネクタ 186"/>
        <xdr:cNvCxnSpPr/>
      </xdr:nvCxnSpPr>
      <xdr:spPr>
        <a:xfrm flipV="1">
          <a:off x="1130300" y="13216133"/>
          <a:ext cx="889000" cy="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109291</xdr:rowOff>
    </xdr:from>
    <xdr:to>
      <xdr:col>24</xdr:col>
      <xdr:colOff>114300</xdr:colOff>
      <xdr:row>76</xdr:row>
      <xdr:rowOff>39441</xdr:rowOff>
    </xdr:to>
    <xdr:sp macro="" textlink="">
      <xdr:nvSpPr>
        <xdr:cNvPr id="197" name="楕円 196"/>
        <xdr:cNvSpPr/>
      </xdr:nvSpPr>
      <xdr:spPr>
        <a:xfrm>
          <a:off x="4584700" y="129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132168</xdr:rowOff>
    </xdr:from>
    <xdr:ext cx="599010" cy="259045"/>
    <xdr:sp macro="" textlink="">
      <xdr:nvSpPr>
        <xdr:cNvPr id="198" name="民生費該当値テキスト"/>
        <xdr:cNvSpPr txBox="1"/>
      </xdr:nvSpPr>
      <xdr:spPr>
        <a:xfrm>
          <a:off x="4686300" y="1281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8679</xdr:rowOff>
    </xdr:from>
    <xdr:to>
      <xdr:col>20</xdr:col>
      <xdr:colOff>38100</xdr:colOff>
      <xdr:row>75</xdr:row>
      <xdr:rowOff>110279</xdr:rowOff>
    </xdr:to>
    <xdr:sp macro="" textlink="">
      <xdr:nvSpPr>
        <xdr:cNvPr id="199" name="楕円 198"/>
        <xdr:cNvSpPr/>
      </xdr:nvSpPr>
      <xdr:spPr>
        <a:xfrm>
          <a:off x="37465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126806</xdr:rowOff>
    </xdr:from>
    <xdr:ext cx="599010" cy="259045"/>
    <xdr:sp macro="" textlink="">
      <xdr:nvSpPr>
        <xdr:cNvPr id="200" name="テキスト ボックス 199"/>
        <xdr:cNvSpPr txBox="1"/>
      </xdr:nvSpPr>
      <xdr:spPr>
        <a:xfrm>
          <a:off x="3497795" y="126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90436</xdr:rowOff>
    </xdr:from>
    <xdr:to>
      <xdr:col>15</xdr:col>
      <xdr:colOff>101600</xdr:colOff>
      <xdr:row>77</xdr:row>
      <xdr:rowOff>20586</xdr:rowOff>
    </xdr:to>
    <xdr:sp macro="" textlink="">
      <xdr:nvSpPr>
        <xdr:cNvPr id="201" name="楕円 200"/>
        <xdr:cNvSpPr/>
      </xdr:nvSpPr>
      <xdr:spPr>
        <a:xfrm>
          <a:off x="2857500" y="131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37113</xdr:rowOff>
    </xdr:from>
    <xdr:ext cx="599010" cy="259045"/>
    <xdr:sp macro="" textlink="">
      <xdr:nvSpPr>
        <xdr:cNvPr id="202" name="テキスト ボックス 201"/>
        <xdr:cNvSpPr txBox="1"/>
      </xdr:nvSpPr>
      <xdr:spPr>
        <a:xfrm>
          <a:off x="2608795" y="1289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135133</xdr:rowOff>
    </xdr:from>
    <xdr:to>
      <xdr:col>10</xdr:col>
      <xdr:colOff>165100</xdr:colOff>
      <xdr:row>77</xdr:row>
      <xdr:rowOff>65283</xdr:rowOff>
    </xdr:to>
    <xdr:sp macro="" textlink="">
      <xdr:nvSpPr>
        <xdr:cNvPr id="203" name="楕円 202"/>
        <xdr:cNvSpPr/>
      </xdr:nvSpPr>
      <xdr:spPr>
        <a:xfrm>
          <a:off x="1968500" y="131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81809</xdr:rowOff>
    </xdr:from>
    <xdr:ext cx="599010" cy="259045"/>
    <xdr:sp macro="" textlink="">
      <xdr:nvSpPr>
        <xdr:cNvPr id="204" name="テキスト ボックス 203"/>
        <xdr:cNvSpPr txBox="1"/>
      </xdr:nvSpPr>
      <xdr:spPr>
        <a:xfrm>
          <a:off x="1719795" y="1294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2598</xdr:rowOff>
    </xdr:from>
    <xdr:to>
      <xdr:col>6</xdr:col>
      <xdr:colOff>38100</xdr:colOff>
      <xdr:row>77</xdr:row>
      <xdr:rowOff>104198</xdr:rowOff>
    </xdr:to>
    <xdr:sp macro="" textlink="">
      <xdr:nvSpPr>
        <xdr:cNvPr id="205" name="楕円 204"/>
        <xdr:cNvSpPr/>
      </xdr:nvSpPr>
      <xdr:spPr>
        <a:xfrm>
          <a:off x="1079500" y="132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120725</xdr:rowOff>
    </xdr:from>
    <xdr:ext cx="599010" cy="259045"/>
    <xdr:sp macro="" textlink="">
      <xdr:nvSpPr>
        <xdr:cNvPr id="206" name="テキスト ボックス 205"/>
        <xdr:cNvSpPr txBox="1"/>
      </xdr:nvSpPr>
      <xdr:spPr>
        <a:xfrm>
          <a:off x="830795" y="129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19869</xdr:rowOff>
    </xdr:from>
    <xdr:to>
      <xdr:col>24</xdr:col>
      <xdr:colOff>63500</xdr:colOff>
      <xdr:row>93</xdr:row>
      <xdr:rowOff>134533</xdr:rowOff>
    </xdr:to>
    <xdr:cxnSp macro="">
      <xdr:nvCxnSpPr>
        <xdr:cNvPr id="234" name="直線コネクタ 233"/>
        <xdr:cNvCxnSpPr/>
      </xdr:nvCxnSpPr>
      <xdr:spPr>
        <a:xfrm>
          <a:off x="3797300" y="15450369"/>
          <a:ext cx="838200" cy="6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97617</xdr:rowOff>
    </xdr:from>
    <xdr:ext cx="534377" cy="259045"/>
    <xdr:sp macro="" textlink="">
      <xdr:nvSpPr>
        <xdr:cNvPr id="235" name="衛生費平均値テキスト"/>
        <xdr:cNvSpPr txBox="1"/>
      </xdr:nvSpPr>
      <xdr:spPr>
        <a:xfrm>
          <a:off x="4686300" y="1621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19869</xdr:rowOff>
    </xdr:from>
    <xdr:to>
      <xdr:col>19</xdr:col>
      <xdr:colOff>177800</xdr:colOff>
      <xdr:row>93</xdr:row>
      <xdr:rowOff>136728</xdr:rowOff>
    </xdr:to>
    <xdr:cxnSp macro="">
      <xdr:nvCxnSpPr>
        <xdr:cNvPr id="237" name="直線コネクタ 236"/>
        <xdr:cNvCxnSpPr/>
      </xdr:nvCxnSpPr>
      <xdr:spPr>
        <a:xfrm flipV="1">
          <a:off x="2908300" y="15450369"/>
          <a:ext cx="889000" cy="6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87603</xdr:rowOff>
    </xdr:from>
    <xdr:ext cx="534377" cy="259045"/>
    <xdr:sp macro="" textlink="">
      <xdr:nvSpPr>
        <xdr:cNvPr id="239" name="テキスト ボックス 238"/>
        <xdr:cNvSpPr txBox="1"/>
      </xdr:nvSpPr>
      <xdr:spPr>
        <a:xfrm>
          <a:off x="3530111" y="163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136728</xdr:rowOff>
    </xdr:from>
    <xdr:to>
      <xdr:col>15</xdr:col>
      <xdr:colOff>50800</xdr:colOff>
      <xdr:row>95</xdr:row>
      <xdr:rowOff>163040</xdr:rowOff>
    </xdr:to>
    <xdr:cxnSp macro="">
      <xdr:nvCxnSpPr>
        <xdr:cNvPr id="240" name="直線コネクタ 239"/>
        <xdr:cNvCxnSpPr/>
      </xdr:nvCxnSpPr>
      <xdr:spPr>
        <a:xfrm flipV="1">
          <a:off x="2019300" y="1608157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166722</xdr:rowOff>
    </xdr:from>
    <xdr:ext cx="534377" cy="259045"/>
    <xdr:sp macro="" textlink="">
      <xdr:nvSpPr>
        <xdr:cNvPr id="242" name="テキスト ボックス 241"/>
        <xdr:cNvSpPr txBox="1"/>
      </xdr:nvSpPr>
      <xdr:spPr>
        <a:xfrm>
          <a:off x="2641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163040</xdr:rowOff>
    </xdr:from>
    <xdr:to>
      <xdr:col>10</xdr:col>
      <xdr:colOff>114300</xdr:colOff>
      <xdr:row>96</xdr:row>
      <xdr:rowOff>56215</xdr:rowOff>
    </xdr:to>
    <xdr:cxnSp macro="">
      <xdr:nvCxnSpPr>
        <xdr:cNvPr id="243" name="直線コネクタ 242"/>
        <xdr:cNvCxnSpPr/>
      </xdr:nvCxnSpPr>
      <xdr:spPr>
        <a:xfrm flipV="1">
          <a:off x="1130300" y="16450790"/>
          <a:ext cx="8890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11206</xdr:rowOff>
    </xdr:from>
    <xdr:ext cx="534377" cy="259045"/>
    <xdr:sp macro="" textlink="">
      <xdr:nvSpPr>
        <xdr:cNvPr id="245" name="テキスト ボックス 244"/>
        <xdr:cNvSpPr txBox="1"/>
      </xdr:nvSpPr>
      <xdr:spPr>
        <a:xfrm>
          <a:off x="1752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26477</xdr:rowOff>
    </xdr:from>
    <xdr:ext cx="534377" cy="259045"/>
    <xdr:sp macro="" textlink="">
      <xdr:nvSpPr>
        <xdr:cNvPr id="247" name="テキスト ボックス 246"/>
        <xdr:cNvSpPr txBox="1"/>
      </xdr:nvSpPr>
      <xdr:spPr>
        <a:xfrm>
          <a:off x="863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83733</xdr:rowOff>
    </xdr:from>
    <xdr:to>
      <xdr:col>24</xdr:col>
      <xdr:colOff>114300</xdr:colOff>
      <xdr:row>94</xdr:row>
      <xdr:rowOff>13883</xdr:rowOff>
    </xdr:to>
    <xdr:sp macro="" textlink="">
      <xdr:nvSpPr>
        <xdr:cNvPr id="253" name="楕円 252"/>
        <xdr:cNvSpPr/>
      </xdr:nvSpPr>
      <xdr:spPr>
        <a:xfrm>
          <a:off x="4584700" y="160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106610</xdr:rowOff>
    </xdr:from>
    <xdr:ext cx="534377" cy="259045"/>
    <xdr:sp macro="" textlink="">
      <xdr:nvSpPr>
        <xdr:cNvPr id="254" name="衛生費該当値テキスト"/>
        <xdr:cNvSpPr txBox="1"/>
      </xdr:nvSpPr>
      <xdr:spPr>
        <a:xfrm>
          <a:off x="4686300" y="158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140519</xdr:rowOff>
    </xdr:from>
    <xdr:to>
      <xdr:col>20</xdr:col>
      <xdr:colOff>38100</xdr:colOff>
      <xdr:row>90</xdr:row>
      <xdr:rowOff>70669</xdr:rowOff>
    </xdr:to>
    <xdr:sp macro="" textlink="">
      <xdr:nvSpPr>
        <xdr:cNvPr id="255" name="楕円 254"/>
        <xdr:cNvSpPr/>
      </xdr:nvSpPr>
      <xdr:spPr>
        <a:xfrm>
          <a:off x="3746500" y="153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87196</xdr:rowOff>
    </xdr:from>
    <xdr:ext cx="534377" cy="259045"/>
    <xdr:sp macro="" textlink="">
      <xdr:nvSpPr>
        <xdr:cNvPr id="256" name="テキスト ボックス 255"/>
        <xdr:cNvSpPr txBox="1"/>
      </xdr:nvSpPr>
      <xdr:spPr>
        <a:xfrm>
          <a:off x="3530111" y="151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85928</xdr:rowOff>
    </xdr:from>
    <xdr:to>
      <xdr:col>15</xdr:col>
      <xdr:colOff>101600</xdr:colOff>
      <xdr:row>94</xdr:row>
      <xdr:rowOff>16078</xdr:rowOff>
    </xdr:to>
    <xdr:sp macro="" textlink="">
      <xdr:nvSpPr>
        <xdr:cNvPr id="257" name="楕円 256"/>
        <xdr:cNvSpPr/>
      </xdr:nvSpPr>
      <xdr:spPr>
        <a:xfrm>
          <a:off x="2857500" y="160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32605</xdr:rowOff>
    </xdr:from>
    <xdr:ext cx="534377" cy="259045"/>
    <xdr:sp macro="" textlink="">
      <xdr:nvSpPr>
        <xdr:cNvPr id="258" name="テキスト ボックス 257"/>
        <xdr:cNvSpPr txBox="1"/>
      </xdr:nvSpPr>
      <xdr:spPr>
        <a:xfrm>
          <a:off x="2641111" y="158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112240</xdr:rowOff>
    </xdr:from>
    <xdr:to>
      <xdr:col>10</xdr:col>
      <xdr:colOff>165100</xdr:colOff>
      <xdr:row>96</xdr:row>
      <xdr:rowOff>42390</xdr:rowOff>
    </xdr:to>
    <xdr:sp macro="" textlink="">
      <xdr:nvSpPr>
        <xdr:cNvPr id="259" name="楕円 258"/>
        <xdr:cNvSpPr/>
      </xdr:nvSpPr>
      <xdr:spPr>
        <a:xfrm>
          <a:off x="1968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58917</xdr:rowOff>
    </xdr:from>
    <xdr:ext cx="534377" cy="259045"/>
    <xdr:sp macro="" textlink="">
      <xdr:nvSpPr>
        <xdr:cNvPr id="260" name="テキスト ボックス 259"/>
        <xdr:cNvSpPr txBox="1"/>
      </xdr:nvSpPr>
      <xdr:spPr>
        <a:xfrm>
          <a:off x="1752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5415</xdr:rowOff>
    </xdr:from>
    <xdr:to>
      <xdr:col>6</xdr:col>
      <xdr:colOff>38100</xdr:colOff>
      <xdr:row>96</xdr:row>
      <xdr:rowOff>107015</xdr:rowOff>
    </xdr:to>
    <xdr:sp macro="" textlink="">
      <xdr:nvSpPr>
        <xdr:cNvPr id="261" name="楕円 260"/>
        <xdr:cNvSpPr/>
      </xdr:nvSpPr>
      <xdr:spPr>
        <a:xfrm>
          <a:off x="1079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123542</xdr:rowOff>
    </xdr:from>
    <xdr:ext cx="534377" cy="259045"/>
    <xdr:sp macro="" textlink="">
      <xdr:nvSpPr>
        <xdr:cNvPr id="262" name="テキスト ボックス 261"/>
        <xdr:cNvSpPr txBox="1"/>
      </xdr:nvSpPr>
      <xdr:spPr>
        <a:xfrm>
          <a:off x="863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50718</xdr:rowOff>
    </xdr:from>
    <xdr:to>
      <xdr:col>55</xdr:col>
      <xdr:colOff>0</xdr:colOff>
      <xdr:row>51</xdr:row>
      <xdr:rowOff>54946</xdr:rowOff>
    </xdr:to>
    <xdr:cxnSp macro="">
      <xdr:nvCxnSpPr>
        <xdr:cNvPr id="342" name="直線コネクタ 341"/>
        <xdr:cNvCxnSpPr/>
      </xdr:nvCxnSpPr>
      <xdr:spPr>
        <a:xfrm>
          <a:off x="9639300" y="8794668"/>
          <a:ext cx="8382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3"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50718</xdr:rowOff>
    </xdr:from>
    <xdr:to>
      <xdr:col>50</xdr:col>
      <xdr:colOff>114300</xdr:colOff>
      <xdr:row>51</xdr:row>
      <xdr:rowOff>58262</xdr:rowOff>
    </xdr:to>
    <xdr:cxnSp macro="">
      <xdr:nvCxnSpPr>
        <xdr:cNvPr id="345" name="直線コネクタ 344"/>
        <xdr:cNvCxnSpPr/>
      </xdr:nvCxnSpPr>
      <xdr:spPr>
        <a:xfrm flipV="1">
          <a:off x="8750300" y="879466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7" name="テキスト ボックス 346"/>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58262</xdr:rowOff>
    </xdr:from>
    <xdr:to>
      <xdr:col>45</xdr:col>
      <xdr:colOff>177800</xdr:colOff>
      <xdr:row>51</xdr:row>
      <xdr:rowOff>164274</xdr:rowOff>
    </xdr:to>
    <xdr:cxnSp macro="">
      <xdr:nvCxnSpPr>
        <xdr:cNvPr id="348" name="直線コネクタ 347"/>
        <xdr:cNvCxnSpPr/>
      </xdr:nvCxnSpPr>
      <xdr:spPr>
        <a:xfrm flipV="1">
          <a:off x="7861300" y="8802212"/>
          <a:ext cx="889000" cy="1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0" name="テキスト ボックス 349"/>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164274</xdr:rowOff>
    </xdr:from>
    <xdr:to>
      <xdr:col>41</xdr:col>
      <xdr:colOff>50800</xdr:colOff>
      <xdr:row>52</xdr:row>
      <xdr:rowOff>60433</xdr:rowOff>
    </xdr:to>
    <xdr:cxnSp macro="">
      <xdr:nvCxnSpPr>
        <xdr:cNvPr id="351" name="直線コネクタ 350"/>
        <xdr:cNvCxnSpPr/>
      </xdr:nvCxnSpPr>
      <xdr:spPr>
        <a:xfrm flipV="1">
          <a:off x="6972300" y="8908224"/>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3" name="テキスト ボックス 352"/>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5" name="テキスト ボックス 354"/>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4146</xdr:rowOff>
    </xdr:from>
    <xdr:to>
      <xdr:col>55</xdr:col>
      <xdr:colOff>50800</xdr:colOff>
      <xdr:row>51</xdr:row>
      <xdr:rowOff>105746</xdr:rowOff>
    </xdr:to>
    <xdr:sp macro="" textlink="">
      <xdr:nvSpPr>
        <xdr:cNvPr id="361" name="楕円 360"/>
        <xdr:cNvSpPr/>
      </xdr:nvSpPr>
      <xdr:spPr>
        <a:xfrm>
          <a:off x="10426700" y="8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128623</xdr:rowOff>
    </xdr:from>
    <xdr:ext cx="534377" cy="259045"/>
    <xdr:sp macro="" textlink="">
      <xdr:nvSpPr>
        <xdr:cNvPr id="362" name="農林水産業費該当値テキスト"/>
        <xdr:cNvSpPr txBox="1"/>
      </xdr:nvSpPr>
      <xdr:spPr>
        <a:xfrm>
          <a:off x="10528300" y="8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171368</xdr:rowOff>
    </xdr:from>
    <xdr:to>
      <xdr:col>50</xdr:col>
      <xdr:colOff>165100</xdr:colOff>
      <xdr:row>51</xdr:row>
      <xdr:rowOff>101518</xdr:rowOff>
    </xdr:to>
    <xdr:sp macro="" textlink="">
      <xdr:nvSpPr>
        <xdr:cNvPr id="363" name="楕円 362"/>
        <xdr:cNvSpPr/>
      </xdr:nvSpPr>
      <xdr:spPr>
        <a:xfrm>
          <a:off x="9588500" y="87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118045</xdr:rowOff>
    </xdr:from>
    <xdr:ext cx="534377" cy="259045"/>
    <xdr:sp macro="" textlink="">
      <xdr:nvSpPr>
        <xdr:cNvPr id="364" name="テキスト ボックス 363"/>
        <xdr:cNvSpPr txBox="1"/>
      </xdr:nvSpPr>
      <xdr:spPr>
        <a:xfrm>
          <a:off x="9372111" y="85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7462</xdr:rowOff>
    </xdr:from>
    <xdr:to>
      <xdr:col>46</xdr:col>
      <xdr:colOff>38100</xdr:colOff>
      <xdr:row>51</xdr:row>
      <xdr:rowOff>109062</xdr:rowOff>
    </xdr:to>
    <xdr:sp macro="" textlink="">
      <xdr:nvSpPr>
        <xdr:cNvPr id="365" name="楕円 364"/>
        <xdr:cNvSpPr/>
      </xdr:nvSpPr>
      <xdr:spPr>
        <a:xfrm>
          <a:off x="8699500" y="87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125589</xdr:rowOff>
    </xdr:from>
    <xdr:ext cx="534377" cy="259045"/>
    <xdr:sp macro="" textlink="">
      <xdr:nvSpPr>
        <xdr:cNvPr id="366" name="テキスト ボックス 365"/>
        <xdr:cNvSpPr txBox="1"/>
      </xdr:nvSpPr>
      <xdr:spPr>
        <a:xfrm>
          <a:off x="8483111" y="85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113474</xdr:rowOff>
    </xdr:from>
    <xdr:to>
      <xdr:col>41</xdr:col>
      <xdr:colOff>101600</xdr:colOff>
      <xdr:row>52</xdr:row>
      <xdr:rowOff>43624</xdr:rowOff>
    </xdr:to>
    <xdr:sp macro="" textlink="">
      <xdr:nvSpPr>
        <xdr:cNvPr id="367" name="楕円 366"/>
        <xdr:cNvSpPr/>
      </xdr:nvSpPr>
      <xdr:spPr>
        <a:xfrm>
          <a:off x="7810500" y="88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60151</xdr:rowOff>
    </xdr:from>
    <xdr:ext cx="534377" cy="259045"/>
    <xdr:sp macro="" textlink="">
      <xdr:nvSpPr>
        <xdr:cNvPr id="368" name="テキスト ボックス 367"/>
        <xdr:cNvSpPr txBox="1"/>
      </xdr:nvSpPr>
      <xdr:spPr>
        <a:xfrm>
          <a:off x="7594111" y="86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9633</xdr:rowOff>
    </xdr:from>
    <xdr:to>
      <xdr:col>36</xdr:col>
      <xdr:colOff>165100</xdr:colOff>
      <xdr:row>52</xdr:row>
      <xdr:rowOff>111233</xdr:rowOff>
    </xdr:to>
    <xdr:sp macro="" textlink="">
      <xdr:nvSpPr>
        <xdr:cNvPr id="369" name="楕円 368"/>
        <xdr:cNvSpPr/>
      </xdr:nvSpPr>
      <xdr:spPr>
        <a:xfrm>
          <a:off x="6921500" y="89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127760</xdr:rowOff>
    </xdr:from>
    <xdr:ext cx="534377" cy="259045"/>
    <xdr:sp macro="" textlink="">
      <xdr:nvSpPr>
        <xdr:cNvPr id="370" name="テキスト ボックス 369"/>
        <xdr:cNvSpPr txBox="1"/>
      </xdr:nvSpPr>
      <xdr:spPr>
        <a:xfrm>
          <a:off x="6705111" y="87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79045</xdr:rowOff>
    </xdr:from>
    <xdr:to>
      <xdr:col>54</xdr:col>
      <xdr:colOff>189865</xdr:colOff>
      <xdr:row>79</xdr:row>
      <xdr:rowOff>31738</xdr:rowOff>
    </xdr:to>
    <xdr:cxnSp macro="">
      <xdr:nvCxnSpPr>
        <xdr:cNvPr id="394" name="直線コネクタ 393"/>
        <xdr:cNvCxnSpPr/>
      </xdr:nvCxnSpPr>
      <xdr:spPr>
        <a:xfrm flipV="1">
          <a:off x="10475595" y="12423445"/>
          <a:ext cx="1270" cy="1152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35565</xdr:rowOff>
    </xdr:from>
    <xdr:ext cx="469744" cy="259045"/>
    <xdr:sp macro="" textlink="">
      <xdr:nvSpPr>
        <xdr:cNvPr id="395" name="商工費最小値テキスト"/>
        <xdr:cNvSpPr txBox="1"/>
      </xdr:nvSpPr>
      <xdr:spPr>
        <a:xfrm>
          <a:off x="10528300" y="135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31738</xdr:rowOff>
    </xdr:from>
    <xdr:to>
      <xdr:col>55</xdr:col>
      <xdr:colOff>88900</xdr:colOff>
      <xdr:row>79</xdr:row>
      <xdr:rowOff>31738</xdr:rowOff>
    </xdr:to>
    <xdr:cxnSp macro="">
      <xdr:nvCxnSpPr>
        <xdr:cNvPr id="396" name="直線コネクタ 395"/>
        <xdr:cNvCxnSpPr/>
      </xdr:nvCxnSpPr>
      <xdr:spPr>
        <a:xfrm>
          <a:off x="10388600" y="1357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25722</xdr:rowOff>
    </xdr:from>
    <xdr:ext cx="534377" cy="259045"/>
    <xdr:sp macro="" textlink="">
      <xdr:nvSpPr>
        <xdr:cNvPr id="397" name="商工費最大値テキスト"/>
        <xdr:cNvSpPr txBox="1"/>
      </xdr:nvSpPr>
      <xdr:spPr>
        <a:xfrm>
          <a:off x="10528300" y="1219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79045</xdr:rowOff>
    </xdr:from>
    <xdr:to>
      <xdr:col>55</xdr:col>
      <xdr:colOff>88900</xdr:colOff>
      <xdr:row>72</xdr:row>
      <xdr:rowOff>79045</xdr:rowOff>
    </xdr:to>
    <xdr:cxnSp macro="">
      <xdr:nvCxnSpPr>
        <xdr:cNvPr id="398" name="直線コネクタ 397"/>
        <xdr:cNvCxnSpPr/>
      </xdr:nvCxnSpPr>
      <xdr:spPr>
        <a:xfrm>
          <a:off x="10388600" y="12423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162293</xdr:rowOff>
    </xdr:from>
    <xdr:to>
      <xdr:col>55</xdr:col>
      <xdr:colOff>0</xdr:colOff>
      <xdr:row>72</xdr:row>
      <xdr:rowOff>79045</xdr:rowOff>
    </xdr:to>
    <xdr:cxnSp macro="">
      <xdr:nvCxnSpPr>
        <xdr:cNvPr id="399" name="直線コネクタ 398"/>
        <xdr:cNvCxnSpPr/>
      </xdr:nvCxnSpPr>
      <xdr:spPr>
        <a:xfrm>
          <a:off x="9639300" y="12335243"/>
          <a:ext cx="8382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106163</xdr:rowOff>
    </xdr:from>
    <xdr:ext cx="534377" cy="259045"/>
    <xdr:sp macro="" textlink="">
      <xdr:nvSpPr>
        <xdr:cNvPr id="400" name="商工費平均値テキスト"/>
        <xdr:cNvSpPr txBox="1"/>
      </xdr:nvSpPr>
      <xdr:spPr>
        <a:xfrm>
          <a:off x="10528300" y="1330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127736</xdr:rowOff>
    </xdr:from>
    <xdr:to>
      <xdr:col>55</xdr:col>
      <xdr:colOff>50800</xdr:colOff>
      <xdr:row>78</xdr:row>
      <xdr:rowOff>57886</xdr:rowOff>
    </xdr:to>
    <xdr:sp macro="" textlink="">
      <xdr:nvSpPr>
        <xdr:cNvPr id="401" name="フローチャート: 判断 400"/>
        <xdr:cNvSpPr/>
      </xdr:nvSpPr>
      <xdr:spPr>
        <a:xfrm>
          <a:off x="10426700" y="133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37643</xdr:rowOff>
    </xdr:from>
    <xdr:to>
      <xdr:col>50</xdr:col>
      <xdr:colOff>114300</xdr:colOff>
      <xdr:row>71</xdr:row>
      <xdr:rowOff>162293</xdr:rowOff>
    </xdr:to>
    <xdr:cxnSp macro="">
      <xdr:nvCxnSpPr>
        <xdr:cNvPr id="402" name="直線コネクタ 401"/>
        <xdr:cNvCxnSpPr/>
      </xdr:nvCxnSpPr>
      <xdr:spPr>
        <a:xfrm>
          <a:off x="8750300" y="12210593"/>
          <a:ext cx="889000" cy="1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106680</xdr:rowOff>
    </xdr:from>
    <xdr:to>
      <xdr:col>50</xdr:col>
      <xdr:colOff>165100</xdr:colOff>
      <xdr:row>78</xdr:row>
      <xdr:rowOff>36830</xdr:rowOff>
    </xdr:to>
    <xdr:sp macro="" textlink="">
      <xdr:nvSpPr>
        <xdr:cNvPr id="403" name="フローチャート: 判断 402"/>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27957</xdr:rowOff>
    </xdr:from>
    <xdr:ext cx="534377" cy="259045"/>
    <xdr:sp macro="" textlink="">
      <xdr:nvSpPr>
        <xdr:cNvPr id="404" name="テキスト ボックス 403"/>
        <xdr:cNvSpPr txBox="1"/>
      </xdr:nvSpPr>
      <xdr:spPr>
        <a:xfrm>
          <a:off x="9372111" y="134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37643</xdr:rowOff>
    </xdr:from>
    <xdr:to>
      <xdr:col>45</xdr:col>
      <xdr:colOff>177800</xdr:colOff>
      <xdr:row>75</xdr:row>
      <xdr:rowOff>118301</xdr:rowOff>
    </xdr:to>
    <xdr:cxnSp macro="">
      <xdr:nvCxnSpPr>
        <xdr:cNvPr id="405" name="直線コネクタ 404"/>
        <xdr:cNvCxnSpPr/>
      </xdr:nvCxnSpPr>
      <xdr:spPr>
        <a:xfrm flipV="1">
          <a:off x="7861300" y="12210593"/>
          <a:ext cx="8890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86055</xdr:rowOff>
    </xdr:from>
    <xdr:to>
      <xdr:col>46</xdr:col>
      <xdr:colOff>38100</xdr:colOff>
      <xdr:row>78</xdr:row>
      <xdr:rowOff>16205</xdr:rowOff>
    </xdr:to>
    <xdr:sp macro="" textlink="">
      <xdr:nvSpPr>
        <xdr:cNvPr id="406" name="フローチャート: 判断 405"/>
        <xdr:cNvSpPr/>
      </xdr:nvSpPr>
      <xdr:spPr>
        <a:xfrm>
          <a:off x="86995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7332</xdr:rowOff>
    </xdr:from>
    <xdr:ext cx="534377" cy="259045"/>
    <xdr:sp macro="" textlink="">
      <xdr:nvSpPr>
        <xdr:cNvPr id="407" name="テキスト ボックス 406"/>
        <xdr:cNvSpPr txBox="1"/>
      </xdr:nvSpPr>
      <xdr:spPr>
        <a:xfrm>
          <a:off x="8483111" y="133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153200</xdr:rowOff>
    </xdr:from>
    <xdr:to>
      <xdr:col>41</xdr:col>
      <xdr:colOff>50800</xdr:colOff>
      <xdr:row>75</xdr:row>
      <xdr:rowOff>118301</xdr:rowOff>
    </xdr:to>
    <xdr:cxnSp macro="">
      <xdr:nvCxnSpPr>
        <xdr:cNvPr id="408" name="直線コネクタ 407"/>
        <xdr:cNvCxnSpPr/>
      </xdr:nvCxnSpPr>
      <xdr:spPr>
        <a:xfrm>
          <a:off x="6972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24016</xdr:rowOff>
    </xdr:from>
    <xdr:to>
      <xdr:col>41</xdr:col>
      <xdr:colOff>101600</xdr:colOff>
      <xdr:row>78</xdr:row>
      <xdr:rowOff>125616</xdr:rowOff>
    </xdr:to>
    <xdr:sp macro="" textlink="">
      <xdr:nvSpPr>
        <xdr:cNvPr id="409" name="フローチャート: 判断 408"/>
        <xdr:cNvSpPr/>
      </xdr:nvSpPr>
      <xdr:spPr>
        <a:xfrm>
          <a:off x="7810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116743</xdr:rowOff>
    </xdr:from>
    <xdr:ext cx="534377" cy="259045"/>
    <xdr:sp macro="" textlink="">
      <xdr:nvSpPr>
        <xdr:cNvPr id="410" name="テキスト ボックス 409"/>
        <xdr:cNvSpPr txBox="1"/>
      </xdr:nvSpPr>
      <xdr:spPr>
        <a:xfrm>
          <a:off x="7594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32829</xdr:rowOff>
    </xdr:from>
    <xdr:to>
      <xdr:col>36</xdr:col>
      <xdr:colOff>165100</xdr:colOff>
      <xdr:row>78</xdr:row>
      <xdr:rowOff>134429</xdr:rowOff>
    </xdr:to>
    <xdr:sp macro="" textlink="">
      <xdr:nvSpPr>
        <xdr:cNvPr id="411" name="フローチャート: 判断 410"/>
        <xdr:cNvSpPr/>
      </xdr:nvSpPr>
      <xdr:spPr>
        <a:xfrm>
          <a:off x="6921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125556</xdr:rowOff>
    </xdr:from>
    <xdr:ext cx="534377" cy="259045"/>
    <xdr:sp macro="" textlink="">
      <xdr:nvSpPr>
        <xdr:cNvPr id="412" name="テキスト ボックス 411"/>
        <xdr:cNvSpPr txBox="1"/>
      </xdr:nvSpPr>
      <xdr:spPr>
        <a:xfrm>
          <a:off x="6705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28245</xdr:rowOff>
    </xdr:from>
    <xdr:to>
      <xdr:col>55</xdr:col>
      <xdr:colOff>50800</xdr:colOff>
      <xdr:row>72</xdr:row>
      <xdr:rowOff>129845</xdr:rowOff>
    </xdr:to>
    <xdr:sp macro="" textlink="">
      <xdr:nvSpPr>
        <xdr:cNvPr id="418" name="楕円 417"/>
        <xdr:cNvSpPr/>
      </xdr:nvSpPr>
      <xdr:spPr>
        <a:xfrm>
          <a:off x="10426700" y="123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152722</xdr:rowOff>
    </xdr:from>
    <xdr:ext cx="534377" cy="259045"/>
    <xdr:sp macro="" textlink="">
      <xdr:nvSpPr>
        <xdr:cNvPr id="419" name="商工費該当値テキスト"/>
        <xdr:cNvSpPr txBox="1"/>
      </xdr:nvSpPr>
      <xdr:spPr>
        <a:xfrm>
          <a:off x="10528300" y="123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111493</xdr:rowOff>
    </xdr:from>
    <xdr:to>
      <xdr:col>50</xdr:col>
      <xdr:colOff>165100</xdr:colOff>
      <xdr:row>72</xdr:row>
      <xdr:rowOff>41643</xdr:rowOff>
    </xdr:to>
    <xdr:sp macro="" textlink="">
      <xdr:nvSpPr>
        <xdr:cNvPr id="420" name="楕円 419"/>
        <xdr:cNvSpPr/>
      </xdr:nvSpPr>
      <xdr:spPr>
        <a:xfrm>
          <a:off x="9588500" y="12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58170</xdr:rowOff>
    </xdr:from>
    <xdr:ext cx="534377" cy="259045"/>
    <xdr:sp macro="" textlink="">
      <xdr:nvSpPr>
        <xdr:cNvPr id="421" name="テキスト ボックス 420"/>
        <xdr:cNvSpPr txBox="1"/>
      </xdr:nvSpPr>
      <xdr:spPr>
        <a:xfrm>
          <a:off x="9372111" y="120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158293</xdr:rowOff>
    </xdr:from>
    <xdr:to>
      <xdr:col>46</xdr:col>
      <xdr:colOff>38100</xdr:colOff>
      <xdr:row>71</xdr:row>
      <xdr:rowOff>88443</xdr:rowOff>
    </xdr:to>
    <xdr:sp macro="" textlink="">
      <xdr:nvSpPr>
        <xdr:cNvPr id="422" name="楕円 421"/>
        <xdr:cNvSpPr/>
      </xdr:nvSpPr>
      <xdr:spPr>
        <a:xfrm>
          <a:off x="86995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104970</xdr:rowOff>
    </xdr:from>
    <xdr:ext cx="599010" cy="259045"/>
    <xdr:sp macro="" textlink="">
      <xdr:nvSpPr>
        <xdr:cNvPr id="423" name="テキスト ボックス 422"/>
        <xdr:cNvSpPr txBox="1"/>
      </xdr:nvSpPr>
      <xdr:spPr>
        <a:xfrm>
          <a:off x="8450795" y="119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67501</xdr:rowOff>
    </xdr:from>
    <xdr:to>
      <xdr:col>41</xdr:col>
      <xdr:colOff>101600</xdr:colOff>
      <xdr:row>75</xdr:row>
      <xdr:rowOff>169100</xdr:rowOff>
    </xdr:to>
    <xdr:sp macro="" textlink="">
      <xdr:nvSpPr>
        <xdr:cNvPr id="424" name="楕円 423"/>
        <xdr:cNvSpPr/>
      </xdr:nvSpPr>
      <xdr:spPr>
        <a:xfrm>
          <a:off x="7810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14178</xdr:rowOff>
    </xdr:from>
    <xdr:ext cx="534377" cy="259045"/>
    <xdr:sp macro="" textlink="">
      <xdr:nvSpPr>
        <xdr:cNvPr id="425" name="テキスト ボックス 424"/>
        <xdr:cNvSpPr txBox="1"/>
      </xdr:nvSpPr>
      <xdr:spPr>
        <a:xfrm>
          <a:off x="7594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102400</xdr:rowOff>
    </xdr:from>
    <xdr:to>
      <xdr:col>36</xdr:col>
      <xdr:colOff>165100</xdr:colOff>
      <xdr:row>75</xdr:row>
      <xdr:rowOff>32550</xdr:rowOff>
    </xdr:to>
    <xdr:sp macro="" textlink="">
      <xdr:nvSpPr>
        <xdr:cNvPr id="426" name="楕円 425"/>
        <xdr:cNvSpPr/>
      </xdr:nvSpPr>
      <xdr:spPr>
        <a:xfrm>
          <a:off x="6921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49077</xdr:rowOff>
    </xdr:from>
    <xdr:ext cx="534377" cy="259045"/>
    <xdr:sp macro="" textlink="">
      <xdr:nvSpPr>
        <xdr:cNvPr id="427" name="テキスト ボックス 426"/>
        <xdr:cNvSpPr txBox="1"/>
      </xdr:nvSpPr>
      <xdr:spPr>
        <a:xfrm>
          <a:off x="6705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122620</xdr:rowOff>
    </xdr:from>
    <xdr:to>
      <xdr:col>55</xdr:col>
      <xdr:colOff>0</xdr:colOff>
      <xdr:row>97</xdr:row>
      <xdr:rowOff>163833</xdr:rowOff>
    </xdr:to>
    <xdr:cxnSp macro="">
      <xdr:nvCxnSpPr>
        <xdr:cNvPr id="459" name="直線コネクタ 458"/>
        <xdr:cNvCxnSpPr/>
      </xdr:nvCxnSpPr>
      <xdr:spPr>
        <a:xfrm flipV="1">
          <a:off x="9639300" y="16753270"/>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142312</xdr:rowOff>
    </xdr:from>
    <xdr:to>
      <xdr:col>50</xdr:col>
      <xdr:colOff>114300</xdr:colOff>
      <xdr:row>97</xdr:row>
      <xdr:rowOff>163833</xdr:rowOff>
    </xdr:to>
    <xdr:cxnSp macro="">
      <xdr:nvCxnSpPr>
        <xdr:cNvPr id="462" name="直線コネクタ 461"/>
        <xdr:cNvCxnSpPr/>
      </xdr:nvCxnSpPr>
      <xdr:spPr>
        <a:xfrm>
          <a:off x="8750300" y="1677296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112855</xdr:rowOff>
    </xdr:from>
    <xdr:to>
      <xdr:col>45</xdr:col>
      <xdr:colOff>177800</xdr:colOff>
      <xdr:row>97</xdr:row>
      <xdr:rowOff>142312</xdr:rowOff>
    </xdr:to>
    <xdr:cxnSp macro="">
      <xdr:nvCxnSpPr>
        <xdr:cNvPr id="465" name="直線コネクタ 464"/>
        <xdr:cNvCxnSpPr/>
      </xdr:nvCxnSpPr>
      <xdr:spPr>
        <a:xfrm>
          <a:off x="7861300" y="16743505"/>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32421</xdr:rowOff>
    </xdr:from>
    <xdr:to>
      <xdr:col>41</xdr:col>
      <xdr:colOff>50800</xdr:colOff>
      <xdr:row>97</xdr:row>
      <xdr:rowOff>112855</xdr:rowOff>
    </xdr:to>
    <xdr:cxnSp macro="">
      <xdr:nvCxnSpPr>
        <xdr:cNvPr id="468" name="直線コネクタ 467"/>
        <xdr:cNvCxnSpPr/>
      </xdr:nvCxnSpPr>
      <xdr:spPr>
        <a:xfrm>
          <a:off x="6972300" y="166630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2" name="テキスト ボックス 471"/>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71820</xdr:rowOff>
    </xdr:from>
    <xdr:to>
      <xdr:col>55</xdr:col>
      <xdr:colOff>50800</xdr:colOff>
      <xdr:row>98</xdr:row>
      <xdr:rowOff>1970</xdr:rowOff>
    </xdr:to>
    <xdr:sp macro="" textlink="">
      <xdr:nvSpPr>
        <xdr:cNvPr id="478" name="楕円 477"/>
        <xdr:cNvSpPr/>
      </xdr:nvSpPr>
      <xdr:spPr>
        <a:xfrm>
          <a:off x="10426700" y="167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50247</xdr:rowOff>
    </xdr:from>
    <xdr:ext cx="534377" cy="259045"/>
    <xdr:sp macro="" textlink="">
      <xdr:nvSpPr>
        <xdr:cNvPr id="479" name="土木費該当値テキスト"/>
        <xdr:cNvSpPr txBox="1"/>
      </xdr:nvSpPr>
      <xdr:spPr>
        <a:xfrm>
          <a:off x="10528300" y="16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113033</xdr:rowOff>
    </xdr:from>
    <xdr:to>
      <xdr:col>50</xdr:col>
      <xdr:colOff>165100</xdr:colOff>
      <xdr:row>98</xdr:row>
      <xdr:rowOff>43183</xdr:rowOff>
    </xdr:to>
    <xdr:sp macro="" textlink="">
      <xdr:nvSpPr>
        <xdr:cNvPr id="480" name="楕円 479"/>
        <xdr:cNvSpPr/>
      </xdr:nvSpPr>
      <xdr:spPr>
        <a:xfrm>
          <a:off x="9588500" y="167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34310</xdr:rowOff>
    </xdr:from>
    <xdr:ext cx="534377" cy="259045"/>
    <xdr:sp macro="" textlink="">
      <xdr:nvSpPr>
        <xdr:cNvPr id="481" name="テキスト ボックス 480"/>
        <xdr:cNvSpPr txBox="1"/>
      </xdr:nvSpPr>
      <xdr:spPr>
        <a:xfrm>
          <a:off x="9372111" y="168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91512</xdr:rowOff>
    </xdr:from>
    <xdr:to>
      <xdr:col>46</xdr:col>
      <xdr:colOff>38100</xdr:colOff>
      <xdr:row>98</xdr:row>
      <xdr:rowOff>21662</xdr:rowOff>
    </xdr:to>
    <xdr:sp macro="" textlink="">
      <xdr:nvSpPr>
        <xdr:cNvPr id="482" name="楕円 481"/>
        <xdr:cNvSpPr/>
      </xdr:nvSpPr>
      <xdr:spPr>
        <a:xfrm>
          <a:off x="8699500" y="167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12789</xdr:rowOff>
    </xdr:from>
    <xdr:ext cx="534377" cy="259045"/>
    <xdr:sp macro="" textlink="">
      <xdr:nvSpPr>
        <xdr:cNvPr id="483" name="テキスト ボックス 482"/>
        <xdr:cNvSpPr txBox="1"/>
      </xdr:nvSpPr>
      <xdr:spPr>
        <a:xfrm>
          <a:off x="8483111" y="16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62055</xdr:rowOff>
    </xdr:from>
    <xdr:to>
      <xdr:col>41</xdr:col>
      <xdr:colOff>101600</xdr:colOff>
      <xdr:row>97</xdr:row>
      <xdr:rowOff>163655</xdr:rowOff>
    </xdr:to>
    <xdr:sp macro="" textlink="">
      <xdr:nvSpPr>
        <xdr:cNvPr id="484" name="楕円 483"/>
        <xdr:cNvSpPr/>
      </xdr:nvSpPr>
      <xdr:spPr>
        <a:xfrm>
          <a:off x="7810500" y="166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154782</xdr:rowOff>
    </xdr:from>
    <xdr:ext cx="534377" cy="259045"/>
    <xdr:sp macro="" textlink="">
      <xdr:nvSpPr>
        <xdr:cNvPr id="485" name="テキスト ボックス 484"/>
        <xdr:cNvSpPr txBox="1"/>
      </xdr:nvSpPr>
      <xdr:spPr>
        <a:xfrm>
          <a:off x="7594111" y="167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153071</xdr:rowOff>
    </xdr:from>
    <xdr:to>
      <xdr:col>36</xdr:col>
      <xdr:colOff>165100</xdr:colOff>
      <xdr:row>97</xdr:row>
      <xdr:rowOff>83221</xdr:rowOff>
    </xdr:to>
    <xdr:sp macro="" textlink="">
      <xdr:nvSpPr>
        <xdr:cNvPr id="486" name="楕円 485"/>
        <xdr:cNvSpPr/>
      </xdr:nvSpPr>
      <xdr:spPr>
        <a:xfrm>
          <a:off x="6921500" y="166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99748</xdr:rowOff>
    </xdr:from>
    <xdr:ext cx="534377" cy="259045"/>
    <xdr:sp macro="" textlink="">
      <xdr:nvSpPr>
        <xdr:cNvPr id="487" name="テキスト ボックス 486"/>
        <xdr:cNvSpPr txBox="1"/>
      </xdr:nvSpPr>
      <xdr:spPr>
        <a:xfrm>
          <a:off x="6705111" y="163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60343</xdr:rowOff>
    </xdr:from>
    <xdr:to>
      <xdr:col>85</xdr:col>
      <xdr:colOff>127000</xdr:colOff>
      <xdr:row>33</xdr:row>
      <xdr:rowOff>107533</xdr:rowOff>
    </xdr:to>
    <xdr:cxnSp macro="">
      <xdr:nvCxnSpPr>
        <xdr:cNvPr id="519" name="直線コネクタ 518"/>
        <xdr:cNvCxnSpPr/>
      </xdr:nvCxnSpPr>
      <xdr:spPr>
        <a:xfrm flipV="1">
          <a:off x="15481300" y="5718193"/>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0" name="消防費平均値テキスト"/>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80917</xdr:rowOff>
    </xdr:from>
    <xdr:to>
      <xdr:col>81</xdr:col>
      <xdr:colOff>50800</xdr:colOff>
      <xdr:row>33</xdr:row>
      <xdr:rowOff>107533</xdr:rowOff>
    </xdr:to>
    <xdr:cxnSp macro="">
      <xdr:nvCxnSpPr>
        <xdr:cNvPr id="522" name="直線コネクタ 521"/>
        <xdr:cNvCxnSpPr/>
      </xdr:nvCxnSpPr>
      <xdr:spPr>
        <a:xfrm>
          <a:off x="14592300" y="5567317"/>
          <a:ext cx="8890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4" name="テキスト ボックス 523"/>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80917</xdr:rowOff>
    </xdr:from>
    <xdr:to>
      <xdr:col>76</xdr:col>
      <xdr:colOff>114300</xdr:colOff>
      <xdr:row>32</xdr:row>
      <xdr:rowOff>126800</xdr:rowOff>
    </xdr:to>
    <xdr:cxnSp macro="">
      <xdr:nvCxnSpPr>
        <xdr:cNvPr id="525" name="直線コネクタ 524"/>
        <xdr:cNvCxnSpPr/>
      </xdr:nvCxnSpPr>
      <xdr:spPr>
        <a:xfrm flipV="1">
          <a:off x="13703300" y="5567317"/>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126800</xdr:rowOff>
    </xdr:from>
    <xdr:to>
      <xdr:col>71</xdr:col>
      <xdr:colOff>177800</xdr:colOff>
      <xdr:row>33</xdr:row>
      <xdr:rowOff>61486</xdr:rowOff>
    </xdr:to>
    <xdr:cxnSp macro="">
      <xdr:nvCxnSpPr>
        <xdr:cNvPr id="528" name="直線コネクタ 527"/>
        <xdr:cNvCxnSpPr/>
      </xdr:nvCxnSpPr>
      <xdr:spPr>
        <a:xfrm flipV="1">
          <a:off x="12814300" y="56132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0" name="テキスト ボックス 529"/>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2" name="テキスト ボックス 531"/>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9543</xdr:rowOff>
    </xdr:from>
    <xdr:to>
      <xdr:col>85</xdr:col>
      <xdr:colOff>177800</xdr:colOff>
      <xdr:row>33</xdr:row>
      <xdr:rowOff>111143</xdr:rowOff>
    </xdr:to>
    <xdr:sp macro="" textlink="">
      <xdr:nvSpPr>
        <xdr:cNvPr id="538" name="楕円 537"/>
        <xdr:cNvSpPr/>
      </xdr:nvSpPr>
      <xdr:spPr>
        <a:xfrm>
          <a:off x="16268700" y="56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32420</xdr:rowOff>
    </xdr:from>
    <xdr:ext cx="534377" cy="259045"/>
    <xdr:sp macro="" textlink="">
      <xdr:nvSpPr>
        <xdr:cNvPr id="539" name="消防費該当値テキスト"/>
        <xdr:cNvSpPr txBox="1"/>
      </xdr:nvSpPr>
      <xdr:spPr>
        <a:xfrm>
          <a:off x="16370300" y="55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56733</xdr:rowOff>
    </xdr:from>
    <xdr:to>
      <xdr:col>81</xdr:col>
      <xdr:colOff>101600</xdr:colOff>
      <xdr:row>33</xdr:row>
      <xdr:rowOff>158333</xdr:rowOff>
    </xdr:to>
    <xdr:sp macro="" textlink="">
      <xdr:nvSpPr>
        <xdr:cNvPr id="540" name="楕円 539"/>
        <xdr:cNvSpPr/>
      </xdr:nvSpPr>
      <xdr:spPr>
        <a:xfrm>
          <a:off x="15430500" y="5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3410</xdr:rowOff>
    </xdr:from>
    <xdr:ext cx="534377" cy="259045"/>
    <xdr:sp macro="" textlink="">
      <xdr:nvSpPr>
        <xdr:cNvPr id="541" name="テキスト ボックス 540"/>
        <xdr:cNvSpPr txBox="1"/>
      </xdr:nvSpPr>
      <xdr:spPr>
        <a:xfrm>
          <a:off x="15214111" y="5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30117</xdr:rowOff>
    </xdr:from>
    <xdr:to>
      <xdr:col>76</xdr:col>
      <xdr:colOff>165100</xdr:colOff>
      <xdr:row>32</xdr:row>
      <xdr:rowOff>131717</xdr:rowOff>
    </xdr:to>
    <xdr:sp macro="" textlink="">
      <xdr:nvSpPr>
        <xdr:cNvPr id="542" name="楕円 541"/>
        <xdr:cNvSpPr/>
      </xdr:nvSpPr>
      <xdr:spPr>
        <a:xfrm>
          <a:off x="14541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148244</xdr:rowOff>
    </xdr:from>
    <xdr:ext cx="534377" cy="259045"/>
    <xdr:sp macro="" textlink="">
      <xdr:nvSpPr>
        <xdr:cNvPr id="543" name="テキスト ボックス 542"/>
        <xdr:cNvSpPr txBox="1"/>
      </xdr:nvSpPr>
      <xdr:spPr>
        <a:xfrm>
          <a:off x="14325111" y="52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76000</xdr:rowOff>
    </xdr:from>
    <xdr:to>
      <xdr:col>72</xdr:col>
      <xdr:colOff>38100</xdr:colOff>
      <xdr:row>33</xdr:row>
      <xdr:rowOff>6150</xdr:rowOff>
    </xdr:to>
    <xdr:sp macro="" textlink="">
      <xdr:nvSpPr>
        <xdr:cNvPr id="544" name="楕円 543"/>
        <xdr:cNvSpPr/>
      </xdr:nvSpPr>
      <xdr:spPr>
        <a:xfrm>
          <a:off x="13652500" y="55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22677</xdr:rowOff>
    </xdr:from>
    <xdr:ext cx="534377" cy="259045"/>
    <xdr:sp macro="" textlink="">
      <xdr:nvSpPr>
        <xdr:cNvPr id="545" name="テキスト ボックス 544"/>
        <xdr:cNvSpPr txBox="1"/>
      </xdr:nvSpPr>
      <xdr:spPr>
        <a:xfrm>
          <a:off x="13436111" y="53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10686</xdr:rowOff>
    </xdr:from>
    <xdr:to>
      <xdr:col>67</xdr:col>
      <xdr:colOff>101600</xdr:colOff>
      <xdr:row>33</xdr:row>
      <xdr:rowOff>112286</xdr:rowOff>
    </xdr:to>
    <xdr:sp macro="" textlink="">
      <xdr:nvSpPr>
        <xdr:cNvPr id="546" name="楕円 545"/>
        <xdr:cNvSpPr/>
      </xdr:nvSpPr>
      <xdr:spPr>
        <a:xfrm>
          <a:off x="12763500" y="56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128813</xdr:rowOff>
    </xdr:from>
    <xdr:ext cx="534377" cy="259045"/>
    <xdr:sp macro="" textlink="">
      <xdr:nvSpPr>
        <xdr:cNvPr id="547" name="テキスト ボックス 546"/>
        <xdr:cNvSpPr txBox="1"/>
      </xdr:nvSpPr>
      <xdr:spPr>
        <a:xfrm>
          <a:off x="12547111" y="54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108058</xdr:rowOff>
    </xdr:from>
    <xdr:to>
      <xdr:col>85</xdr:col>
      <xdr:colOff>127000</xdr:colOff>
      <xdr:row>54</xdr:row>
      <xdr:rowOff>155702</xdr:rowOff>
    </xdr:to>
    <xdr:cxnSp macro="">
      <xdr:nvCxnSpPr>
        <xdr:cNvPr id="577" name="直線コネクタ 576"/>
        <xdr:cNvCxnSpPr/>
      </xdr:nvCxnSpPr>
      <xdr:spPr>
        <a:xfrm flipV="1">
          <a:off x="15481300" y="9366358"/>
          <a:ext cx="8382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78"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155702</xdr:rowOff>
    </xdr:from>
    <xdr:to>
      <xdr:col>81</xdr:col>
      <xdr:colOff>50800</xdr:colOff>
      <xdr:row>55</xdr:row>
      <xdr:rowOff>62205</xdr:rowOff>
    </xdr:to>
    <xdr:cxnSp macro="">
      <xdr:nvCxnSpPr>
        <xdr:cNvPr id="580" name="直線コネクタ 579"/>
        <xdr:cNvCxnSpPr/>
      </xdr:nvCxnSpPr>
      <xdr:spPr>
        <a:xfrm flipV="1">
          <a:off x="14592300" y="9414002"/>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2" name="テキスト ボックス 581"/>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108572</xdr:rowOff>
    </xdr:from>
    <xdr:to>
      <xdr:col>76</xdr:col>
      <xdr:colOff>114300</xdr:colOff>
      <xdr:row>55</xdr:row>
      <xdr:rowOff>62205</xdr:rowOff>
    </xdr:to>
    <xdr:cxnSp macro="">
      <xdr:nvCxnSpPr>
        <xdr:cNvPr id="583" name="直線コネクタ 582"/>
        <xdr:cNvCxnSpPr/>
      </xdr:nvCxnSpPr>
      <xdr:spPr>
        <a:xfrm>
          <a:off x="13703300" y="9366872"/>
          <a:ext cx="889000" cy="1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5" name="テキスト ボックス 584"/>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108572</xdr:rowOff>
    </xdr:from>
    <xdr:to>
      <xdr:col>71</xdr:col>
      <xdr:colOff>177800</xdr:colOff>
      <xdr:row>56</xdr:row>
      <xdr:rowOff>42049</xdr:rowOff>
    </xdr:to>
    <xdr:cxnSp macro="">
      <xdr:nvCxnSpPr>
        <xdr:cNvPr id="586" name="直線コネクタ 585"/>
        <xdr:cNvCxnSpPr/>
      </xdr:nvCxnSpPr>
      <xdr:spPr>
        <a:xfrm flipV="1">
          <a:off x="12814300" y="9366872"/>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88" name="テキスト ボックス 587"/>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0" name="テキスト ボックス 589"/>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57258</xdr:rowOff>
    </xdr:from>
    <xdr:to>
      <xdr:col>85</xdr:col>
      <xdr:colOff>177800</xdr:colOff>
      <xdr:row>54</xdr:row>
      <xdr:rowOff>158858</xdr:rowOff>
    </xdr:to>
    <xdr:sp macro="" textlink="">
      <xdr:nvSpPr>
        <xdr:cNvPr id="596" name="楕円 595"/>
        <xdr:cNvSpPr/>
      </xdr:nvSpPr>
      <xdr:spPr>
        <a:xfrm>
          <a:off x="16268700" y="93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80135</xdr:rowOff>
    </xdr:from>
    <xdr:ext cx="534377" cy="259045"/>
    <xdr:sp macro="" textlink="">
      <xdr:nvSpPr>
        <xdr:cNvPr id="597" name="教育費該当値テキスト"/>
        <xdr:cNvSpPr txBox="1"/>
      </xdr:nvSpPr>
      <xdr:spPr>
        <a:xfrm>
          <a:off x="16370300" y="91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104902</xdr:rowOff>
    </xdr:from>
    <xdr:to>
      <xdr:col>81</xdr:col>
      <xdr:colOff>101600</xdr:colOff>
      <xdr:row>55</xdr:row>
      <xdr:rowOff>35052</xdr:rowOff>
    </xdr:to>
    <xdr:sp macro="" textlink="">
      <xdr:nvSpPr>
        <xdr:cNvPr id="598" name="楕円 597"/>
        <xdr:cNvSpPr/>
      </xdr:nvSpPr>
      <xdr:spPr>
        <a:xfrm>
          <a:off x="15430500" y="9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51579</xdr:rowOff>
    </xdr:from>
    <xdr:ext cx="534377" cy="259045"/>
    <xdr:sp macro="" textlink="">
      <xdr:nvSpPr>
        <xdr:cNvPr id="599" name="テキスト ボックス 598"/>
        <xdr:cNvSpPr txBox="1"/>
      </xdr:nvSpPr>
      <xdr:spPr>
        <a:xfrm>
          <a:off x="15214111" y="91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11405</xdr:rowOff>
    </xdr:from>
    <xdr:to>
      <xdr:col>76</xdr:col>
      <xdr:colOff>165100</xdr:colOff>
      <xdr:row>55</xdr:row>
      <xdr:rowOff>113005</xdr:rowOff>
    </xdr:to>
    <xdr:sp macro="" textlink="">
      <xdr:nvSpPr>
        <xdr:cNvPr id="600" name="楕円 599"/>
        <xdr:cNvSpPr/>
      </xdr:nvSpPr>
      <xdr:spPr>
        <a:xfrm>
          <a:off x="14541500" y="9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129532</xdr:rowOff>
    </xdr:from>
    <xdr:ext cx="534377" cy="259045"/>
    <xdr:sp macro="" textlink="">
      <xdr:nvSpPr>
        <xdr:cNvPr id="601" name="テキスト ボックス 600"/>
        <xdr:cNvSpPr txBox="1"/>
      </xdr:nvSpPr>
      <xdr:spPr>
        <a:xfrm>
          <a:off x="14325111" y="92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57772</xdr:rowOff>
    </xdr:from>
    <xdr:to>
      <xdr:col>72</xdr:col>
      <xdr:colOff>38100</xdr:colOff>
      <xdr:row>54</xdr:row>
      <xdr:rowOff>159372</xdr:rowOff>
    </xdr:to>
    <xdr:sp macro="" textlink="">
      <xdr:nvSpPr>
        <xdr:cNvPr id="602" name="楕円 601"/>
        <xdr:cNvSpPr/>
      </xdr:nvSpPr>
      <xdr:spPr>
        <a:xfrm>
          <a:off x="13652500" y="93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4449</xdr:rowOff>
    </xdr:from>
    <xdr:ext cx="534377" cy="259045"/>
    <xdr:sp macro="" textlink="">
      <xdr:nvSpPr>
        <xdr:cNvPr id="603" name="テキスト ボックス 602"/>
        <xdr:cNvSpPr txBox="1"/>
      </xdr:nvSpPr>
      <xdr:spPr>
        <a:xfrm>
          <a:off x="13436111" y="90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162699</xdr:rowOff>
    </xdr:from>
    <xdr:to>
      <xdr:col>67</xdr:col>
      <xdr:colOff>101600</xdr:colOff>
      <xdr:row>56</xdr:row>
      <xdr:rowOff>92849</xdr:rowOff>
    </xdr:to>
    <xdr:sp macro="" textlink="">
      <xdr:nvSpPr>
        <xdr:cNvPr id="604" name="楕円 603"/>
        <xdr:cNvSpPr/>
      </xdr:nvSpPr>
      <xdr:spPr>
        <a:xfrm>
          <a:off x="12763500" y="9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109376</xdr:rowOff>
    </xdr:from>
    <xdr:ext cx="534377" cy="259045"/>
    <xdr:sp macro="" textlink="">
      <xdr:nvSpPr>
        <xdr:cNvPr id="605" name="テキスト ボックス 604"/>
        <xdr:cNvSpPr txBox="1"/>
      </xdr:nvSpPr>
      <xdr:spPr>
        <a:xfrm>
          <a:off x="12547111" y="93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10922</xdr:rowOff>
    </xdr:from>
    <xdr:to>
      <xdr:col>85</xdr:col>
      <xdr:colOff>127000</xdr:colOff>
      <xdr:row>77</xdr:row>
      <xdr:rowOff>76581</xdr:rowOff>
    </xdr:to>
    <xdr:cxnSp macro="">
      <xdr:nvCxnSpPr>
        <xdr:cNvPr id="634" name="直線コネクタ 633"/>
        <xdr:cNvCxnSpPr/>
      </xdr:nvCxnSpPr>
      <xdr:spPr>
        <a:xfrm flipV="1">
          <a:off x="15481300" y="13212572"/>
          <a:ext cx="8382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5" name="災害復旧費平均値テキスト"/>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76581</xdr:rowOff>
    </xdr:from>
    <xdr:to>
      <xdr:col>81</xdr:col>
      <xdr:colOff>50800</xdr:colOff>
      <xdr:row>78</xdr:row>
      <xdr:rowOff>106172</xdr:rowOff>
    </xdr:to>
    <xdr:cxnSp macro="">
      <xdr:nvCxnSpPr>
        <xdr:cNvPr id="637" name="直線コネクタ 636"/>
        <xdr:cNvCxnSpPr/>
      </xdr:nvCxnSpPr>
      <xdr:spPr>
        <a:xfrm flipV="1">
          <a:off x="14592300" y="13278231"/>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39" name="テキスト ボックス 638"/>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87757</xdr:rowOff>
    </xdr:from>
    <xdr:to>
      <xdr:col>76</xdr:col>
      <xdr:colOff>114300</xdr:colOff>
      <xdr:row>78</xdr:row>
      <xdr:rowOff>106172</xdr:rowOff>
    </xdr:to>
    <xdr:cxnSp macro="">
      <xdr:nvCxnSpPr>
        <xdr:cNvPr id="640" name="直線コネクタ 639"/>
        <xdr:cNvCxnSpPr/>
      </xdr:nvCxnSpPr>
      <xdr:spPr>
        <a:xfrm>
          <a:off x="13703300" y="12946507"/>
          <a:ext cx="889000" cy="5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135636</xdr:rowOff>
    </xdr:from>
    <xdr:to>
      <xdr:col>71</xdr:col>
      <xdr:colOff>177800</xdr:colOff>
      <xdr:row>75</xdr:row>
      <xdr:rowOff>87757</xdr:rowOff>
    </xdr:to>
    <xdr:cxnSp macro="">
      <xdr:nvCxnSpPr>
        <xdr:cNvPr id="643" name="直線コネクタ 642"/>
        <xdr:cNvCxnSpPr/>
      </xdr:nvCxnSpPr>
      <xdr:spPr>
        <a:xfrm>
          <a:off x="12814300" y="12822936"/>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5" name="テキスト ボックス 644"/>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47" name="テキスト ボックス 646"/>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131572</xdr:rowOff>
    </xdr:from>
    <xdr:to>
      <xdr:col>85</xdr:col>
      <xdr:colOff>177800</xdr:colOff>
      <xdr:row>77</xdr:row>
      <xdr:rowOff>61722</xdr:rowOff>
    </xdr:to>
    <xdr:sp macro="" textlink="">
      <xdr:nvSpPr>
        <xdr:cNvPr id="653" name="楕円 652"/>
        <xdr:cNvSpPr/>
      </xdr:nvSpPr>
      <xdr:spPr>
        <a:xfrm>
          <a:off x="16268700" y="131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154449</xdr:rowOff>
    </xdr:from>
    <xdr:ext cx="469744" cy="259045"/>
    <xdr:sp macro="" textlink="">
      <xdr:nvSpPr>
        <xdr:cNvPr id="654" name="災害復旧費該当値テキスト"/>
        <xdr:cNvSpPr txBox="1"/>
      </xdr:nvSpPr>
      <xdr:spPr>
        <a:xfrm>
          <a:off x="16370300" y="130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25781</xdr:rowOff>
    </xdr:from>
    <xdr:to>
      <xdr:col>81</xdr:col>
      <xdr:colOff>101600</xdr:colOff>
      <xdr:row>77</xdr:row>
      <xdr:rowOff>127381</xdr:rowOff>
    </xdr:to>
    <xdr:sp macro="" textlink="">
      <xdr:nvSpPr>
        <xdr:cNvPr id="655" name="楕円 654"/>
        <xdr:cNvSpPr/>
      </xdr:nvSpPr>
      <xdr:spPr>
        <a:xfrm>
          <a:off x="15430500" y="13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143908</xdr:rowOff>
    </xdr:from>
    <xdr:ext cx="469744" cy="259045"/>
    <xdr:sp macro="" textlink="">
      <xdr:nvSpPr>
        <xdr:cNvPr id="656" name="テキスト ボックス 655"/>
        <xdr:cNvSpPr txBox="1"/>
      </xdr:nvSpPr>
      <xdr:spPr>
        <a:xfrm>
          <a:off x="15246428" y="130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55372</xdr:rowOff>
    </xdr:from>
    <xdr:to>
      <xdr:col>76</xdr:col>
      <xdr:colOff>165100</xdr:colOff>
      <xdr:row>78</xdr:row>
      <xdr:rowOff>156972</xdr:rowOff>
    </xdr:to>
    <xdr:sp macro="" textlink="">
      <xdr:nvSpPr>
        <xdr:cNvPr id="657" name="楕円 656"/>
        <xdr:cNvSpPr/>
      </xdr:nvSpPr>
      <xdr:spPr>
        <a:xfrm>
          <a:off x="14541500" y="134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148099</xdr:rowOff>
    </xdr:from>
    <xdr:ext cx="378565" cy="259045"/>
    <xdr:sp macro="" textlink="">
      <xdr:nvSpPr>
        <xdr:cNvPr id="658" name="テキスト ボックス 657"/>
        <xdr:cNvSpPr txBox="1"/>
      </xdr:nvSpPr>
      <xdr:spPr>
        <a:xfrm>
          <a:off x="14403017" y="1352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36957</xdr:rowOff>
    </xdr:from>
    <xdr:to>
      <xdr:col>72</xdr:col>
      <xdr:colOff>38100</xdr:colOff>
      <xdr:row>75</xdr:row>
      <xdr:rowOff>138557</xdr:rowOff>
    </xdr:to>
    <xdr:sp macro="" textlink="">
      <xdr:nvSpPr>
        <xdr:cNvPr id="659" name="楕円 658"/>
        <xdr:cNvSpPr/>
      </xdr:nvSpPr>
      <xdr:spPr>
        <a:xfrm>
          <a:off x="13652500" y="128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155084</xdr:rowOff>
    </xdr:from>
    <xdr:ext cx="469744" cy="259045"/>
    <xdr:sp macro="" textlink="">
      <xdr:nvSpPr>
        <xdr:cNvPr id="660" name="テキスト ボックス 659"/>
        <xdr:cNvSpPr txBox="1"/>
      </xdr:nvSpPr>
      <xdr:spPr>
        <a:xfrm>
          <a:off x="13468428" y="1267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84836</xdr:rowOff>
    </xdr:from>
    <xdr:to>
      <xdr:col>67</xdr:col>
      <xdr:colOff>101600</xdr:colOff>
      <xdr:row>75</xdr:row>
      <xdr:rowOff>14986</xdr:rowOff>
    </xdr:to>
    <xdr:sp macro="" textlink="">
      <xdr:nvSpPr>
        <xdr:cNvPr id="661" name="楕円 660"/>
        <xdr:cNvSpPr/>
      </xdr:nvSpPr>
      <xdr:spPr>
        <a:xfrm>
          <a:off x="12763500" y="127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31513</xdr:rowOff>
    </xdr:from>
    <xdr:ext cx="469744" cy="259045"/>
    <xdr:sp macro="" textlink="">
      <xdr:nvSpPr>
        <xdr:cNvPr id="662" name="テキスト ボックス 661"/>
        <xdr:cNvSpPr txBox="1"/>
      </xdr:nvSpPr>
      <xdr:spPr>
        <a:xfrm>
          <a:off x="12579428" y="1254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49631</xdr:rowOff>
    </xdr:from>
    <xdr:to>
      <xdr:col>85</xdr:col>
      <xdr:colOff>127000</xdr:colOff>
      <xdr:row>91</xdr:row>
      <xdr:rowOff>61551</xdr:rowOff>
    </xdr:to>
    <xdr:cxnSp macro="">
      <xdr:nvCxnSpPr>
        <xdr:cNvPr id="694" name="直線コネクタ 693"/>
        <xdr:cNvCxnSpPr/>
      </xdr:nvCxnSpPr>
      <xdr:spPr>
        <a:xfrm>
          <a:off x="15481300" y="15651581"/>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49631</xdr:rowOff>
    </xdr:from>
    <xdr:to>
      <xdr:col>81</xdr:col>
      <xdr:colOff>50800</xdr:colOff>
      <xdr:row>91</xdr:row>
      <xdr:rowOff>113312</xdr:rowOff>
    </xdr:to>
    <xdr:cxnSp macro="">
      <xdr:nvCxnSpPr>
        <xdr:cNvPr id="697" name="直線コネクタ 696"/>
        <xdr:cNvCxnSpPr/>
      </xdr:nvCxnSpPr>
      <xdr:spPr>
        <a:xfrm flipV="1">
          <a:off x="14592300" y="1565158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113312</xdr:rowOff>
    </xdr:from>
    <xdr:to>
      <xdr:col>76</xdr:col>
      <xdr:colOff>114300</xdr:colOff>
      <xdr:row>91</xdr:row>
      <xdr:rowOff>119159</xdr:rowOff>
    </xdr:to>
    <xdr:cxnSp macro="">
      <xdr:nvCxnSpPr>
        <xdr:cNvPr id="700" name="直線コネクタ 699"/>
        <xdr:cNvCxnSpPr/>
      </xdr:nvCxnSpPr>
      <xdr:spPr>
        <a:xfrm flipV="1">
          <a:off x="13703300" y="1571526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112268</xdr:rowOff>
    </xdr:from>
    <xdr:to>
      <xdr:col>71</xdr:col>
      <xdr:colOff>177800</xdr:colOff>
      <xdr:row>91</xdr:row>
      <xdr:rowOff>119159</xdr:rowOff>
    </xdr:to>
    <xdr:cxnSp macro="">
      <xdr:nvCxnSpPr>
        <xdr:cNvPr id="703" name="直線コネクタ 702"/>
        <xdr:cNvCxnSpPr/>
      </xdr:nvCxnSpPr>
      <xdr:spPr>
        <a:xfrm>
          <a:off x="12814300" y="1571421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10751</xdr:rowOff>
    </xdr:from>
    <xdr:to>
      <xdr:col>85</xdr:col>
      <xdr:colOff>177800</xdr:colOff>
      <xdr:row>91</xdr:row>
      <xdr:rowOff>112351</xdr:rowOff>
    </xdr:to>
    <xdr:sp macro="" textlink="">
      <xdr:nvSpPr>
        <xdr:cNvPr id="713" name="楕円 712"/>
        <xdr:cNvSpPr/>
      </xdr:nvSpPr>
      <xdr:spPr>
        <a:xfrm>
          <a:off x="16268700" y="156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33628</xdr:rowOff>
    </xdr:from>
    <xdr:ext cx="534377" cy="259045"/>
    <xdr:sp macro="" textlink="">
      <xdr:nvSpPr>
        <xdr:cNvPr id="714" name="公債費該当値テキスト"/>
        <xdr:cNvSpPr txBox="1"/>
      </xdr:nvSpPr>
      <xdr:spPr>
        <a:xfrm>
          <a:off x="16370300" y="154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170281</xdr:rowOff>
    </xdr:from>
    <xdr:to>
      <xdr:col>81</xdr:col>
      <xdr:colOff>101600</xdr:colOff>
      <xdr:row>91</xdr:row>
      <xdr:rowOff>100431</xdr:rowOff>
    </xdr:to>
    <xdr:sp macro="" textlink="">
      <xdr:nvSpPr>
        <xdr:cNvPr id="715" name="楕円 714"/>
        <xdr:cNvSpPr/>
      </xdr:nvSpPr>
      <xdr:spPr>
        <a:xfrm>
          <a:off x="15430500" y="156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116958</xdr:rowOff>
    </xdr:from>
    <xdr:ext cx="534377" cy="259045"/>
    <xdr:sp macro="" textlink="">
      <xdr:nvSpPr>
        <xdr:cNvPr id="716" name="テキスト ボックス 715"/>
        <xdr:cNvSpPr txBox="1"/>
      </xdr:nvSpPr>
      <xdr:spPr>
        <a:xfrm>
          <a:off x="15214111" y="153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62512</xdr:rowOff>
    </xdr:from>
    <xdr:to>
      <xdr:col>76</xdr:col>
      <xdr:colOff>165100</xdr:colOff>
      <xdr:row>91</xdr:row>
      <xdr:rowOff>164112</xdr:rowOff>
    </xdr:to>
    <xdr:sp macro="" textlink="">
      <xdr:nvSpPr>
        <xdr:cNvPr id="717" name="楕円 716"/>
        <xdr:cNvSpPr/>
      </xdr:nvSpPr>
      <xdr:spPr>
        <a:xfrm>
          <a:off x="14541500" y="156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9189</xdr:rowOff>
    </xdr:from>
    <xdr:ext cx="534377" cy="259045"/>
    <xdr:sp macro="" textlink="">
      <xdr:nvSpPr>
        <xdr:cNvPr id="718" name="テキスト ボックス 717"/>
        <xdr:cNvSpPr txBox="1"/>
      </xdr:nvSpPr>
      <xdr:spPr>
        <a:xfrm>
          <a:off x="14325111" y="154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68359</xdr:rowOff>
    </xdr:from>
    <xdr:to>
      <xdr:col>72</xdr:col>
      <xdr:colOff>38100</xdr:colOff>
      <xdr:row>91</xdr:row>
      <xdr:rowOff>169959</xdr:rowOff>
    </xdr:to>
    <xdr:sp macro="" textlink="">
      <xdr:nvSpPr>
        <xdr:cNvPr id="719" name="楕円 718"/>
        <xdr:cNvSpPr/>
      </xdr:nvSpPr>
      <xdr:spPr>
        <a:xfrm>
          <a:off x="13652500" y="156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15036</xdr:rowOff>
    </xdr:from>
    <xdr:ext cx="534377" cy="259045"/>
    <xdr:sp macro="" textlink="">
      <xdr:nvSpPr>
        <xdr:cNvPr id="720" name="テキスト ボックス 719"/>
        <xdr:cNvSpPr txBox="1"/>
      </xdr:nvSpPr>
      <xdr:spPr>
        <a:xfrm>
          <a:off x="13436111" y="154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61468</xdr:rowOff>
    </xdr:from>
    <xdr:to>
      <xdr:col>67</xdr:col>
      <xdr:colOff>101600</xdr:colOff>
      <xdr:row>91</xdr:row>
      <xdr:rowOff>163068</xdr:rowOff>
    </xdr:to>
    <xdr:sp macro="" textlink="">
      <xdr:nvSpPr>
        <xdr:cNvPr id="721" name="楕円 720"/>
        <xdr:cNvSpPr/>
      </xdr:nvSpPr>
      <xdr:spPr>
        <a:xfrm>
          <a:off x="12763500" y="156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8145</xdr:rowOff>
    </xdr:from>
    <xdr:ext cx="534377" cy="259045"/>
    <xdr:sp macro="" textlink="">
      <xdr:nvSpPr>
        <xdr:cNvPr id="722" name="テキスト ボックス 721"/>
        <xdr:cNvSpPr txBox="1"/>
      </xdr:nvSpPr>
      <xdr:spPr>
        <a:xfrm>
          <a:off x="12547111" y="154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民生費は、歳出総額の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％を占めているが、住民一人当たり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204,020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215,023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円より減少した。これは、国施策により実施した子育て世帯や住民税非課税世帯への臨時特別給付金などの減や社会福祉施設等施設補助の皆減が主な要因である。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57,726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きく減少した。これは、新型コロナウイルス対応にかかる保健所の体制強化経費の皆増等の増加要因があったものの、大規模事業である新可燃物処理施設の整備完了による建設負担金の減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91,776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減少した。これは、本市独自の事業者支援やワークプレイス拠点整備の増があった一方で、制度融資資金、企業立地補助金などの実績が減となったことが主な要因である。しかしながら</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類似団体と比べ依然高い状況となっている。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円となっており、前年度より増加し、類似団体平均に比べて高い状況となっている。これは、市民体育館再整備事業や湖東中学校長寿命化事業、小中学校光熱費の高騰による増が主な要因である。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財政調整基金残高は、災害等の将来の不測の事態への備えとして引き続き減債基金との合計残高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億円（標準財政規模の約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割）を目標に積み立てる。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を着実に進めていることから、実質収支は黒字で推移しているが、実質単年度収支については、令和３年度に国施策として実施した子育て世帯や住民税非課税世帯への給付等を概算で受け入れた結果、令和４年度に国県返還金として精算したことから赤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今後とも歳入歳出のバランスを重視し、適正な財政運営を目指す。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等事業は、収入面において節水意識の高まりや人口減少などによる有収水量の減少に相まって使用料収入が減少したが、支出面において急騰した光熱費を上回るほど、減価償却費や企業債の償還に伴う支払利息等が減少したことにより、経常収支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となり、健全財政を維持している。今後増加が見込まれる施設の更新需要に向けて、鳥取市下水道等事業経営戦略やストックマネジメント計画の定期的な見直しを通じて、施設の統廃合やダウンサイジングによる効率的な更新や維持管理を行い、投資の合理化と財政の健全化の実現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病院事業は、収益改善の取り組みにより診療単価が上昇したことで医業収益が増加し、さらに</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前年度に引き続いて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新型コロナウイルス感染症対策に係る国・県の補助金等による収入の影響もあり、経常収支が３年連続で黒字となり前年度より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ポイント改善している。今後はオンラインによる予約・診療・会計の決済等の運用を開始することで、患者の利便性向上と開業医からの紹介患者数の増加を目指して更なる経営改善に努める。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は、水需要の減少などにより水道料金収入が減収する一方、高度成長期以降に整備した施設の老朽化に伴う更新や再構築、地震などの災害対策に多額の費用が必要である。本市水道事業の具体的施策を示した「鳥取市水道事業長期経営構想」基づき、見直しも行いながら効果的な施策を推進し、今後も健全な経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国民健康保険費特別会計は、保険料収納率が前年度から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するなど歳入の確保に努め、堅実に黒字を維持している。今後、高齢化の進展などにより、一人当たりの医療費の増加や被保険者数の減少が想定されるなか、鳥取市国民健康保険事業計画に基づき、収支の均衡を図りながら安定した運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115319398</v>
      </c>
      <c r="BO4" s="371"/>
      <c r="BP4" s="371"/>
      <c r="BQ4" s="371"/>
      <c r="BR4" s="371"/>
      <c r="BS4" s="371"/>
      <c r="BT4" s="371"/>
      <c r="BU4" s="372"/>
      <c r="BV4" s="370">
        <v>124172132</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5.8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112370924</v>
      </c>
      <c r="BO5" s="408"/>
      <c r="BP5" s="408"/>
      <c r="BQ5" s="408"/>
      <c r="BR5" s="408"/>
      <c r="BS5" s="408"/>
      <c r="BT5" s="408"/>
      <c r="BU5" s="409"/>
      <c r="BV5" s="407">
        <v>120402245</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88.2</v>
      </c>
      <c r="CU5" s="405"/>
      <c r="CV5" s="405"/>
      <c r="CW5" s="405"/>
      <c r="CX5" s="405"/>
      <c r="CY5" s="405"/>
      <c r="CZ5" s="405"/>
      <c r="DA5" s="406"/>
      <c r="DB5" s="404">
        <v>85.6</v>
      </c>
      <c r="DC5" s="405"/>
      <c r="DD5" s="405"/>
      <c r="DE5" s="405"/>
      <c r="DF5" s="405"/>
      <c r="DG5" s="405"/>
      <c r="DH5" s="405"/>
      <c r="DI5" s="406"/>
    </row>
    <row r="6" spans="1:119" ht="18.75" customHeight="1" x14ac:dyDescent="0.2">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2948474</v>
      </c>
      <c r="BO6" s="408"/>
      <c r="BP6" s="408"/>
      <c r="BQ6" s="408"/>
      <c r="BR6" s="408"/>
      <c r="BS6" s="408"/>
      <c r="BT6" s="408"/>
      <c r="BU6" s="409"/>
      <c r="BV6" s="407">
        <v>3769887</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90.8</v>
      </c>
      <c r="CU6" s="445"/>
      <c r="CV6" s="445"/>
      <c r="CW6" s="445"/>
      <c r="CX6" s="445"/>
      <c r="CY6" s="445"/>
      <c r="CZ6" s="445"/>
      <c r="DA6" s="446"/>
      <c r="DB6" s="444">
        <v>89.3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106</v>
      </c>
      <c r="AV7" s="440"/>
      <c r="AW7" s="440"/>
      <c r="AX7" s="440"/>
      <c r="AY7" s="441" t="s">
        <v>110</v>
      </c>
      <c r="AZ7" s="442"/>
      <c r="BA7" s="442"/>
      <c r="BB7" s="442"/>
      <c r="BC7" s="442"/>
      <c r="BD7" s="442"/>
      <c r="BE7" s="442"/>
      <c r="BF7" s="442"/>
      <c r="BG7" s="442"/>
      <c r="BH7" s="442"/>
      <c r="BI7" s="442"/>
      <c r="BJ7" s="442"/>
      <c r="BK7" s="442"/>
      <c r="BL7" s="442"/>
      <c r="BM7" s="443"/>
      <c r="BN7" s="407">
        <v>260485</v>
      </c>
      <c r="BO7" s="408"/>
      <c r="BP7" s="408"/>
      <c r="BQ7" s="408"/>
      <c r="BR7" s="408"/>
      <c r="BS7" s="408"/>
      <c r="BT7" s="408"/>
      <c r="BU7" s="409"/>
      <c r="BV7" s="407">
        <v>702994</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51312015</v>
      </c>
      <c r="CU7" s="408"/>
      <c r="CV7" s="408"/>
      <c r="CW7" s="408"/>
      <c r="CX7" s="408"/>
      <c r="CY7" s="408"/>
      <c r="CZ7" s="408"/>
      <c r="DA7" s="409"/>
      <c r="DB7" s="407">
        <v>52854229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106</v>
      </c>
      <c r="AV8" s="440"/>
      <c r="AW8" s="440"/>
      <c r="AX8" s="440"/>
      <c r="AY8" s="441" t="s">
        <v>113</v>
      </c>
      <c r="AZ8" s="442"/>
      <c r="BA8" s="442"/>
      <c r="BB8" s="442"/>
      <c r="BC8" s="442"/>
      <c r="BD8" s="442"/>
      <c r="BE8" s="442"/>
      <c r="BF8" s="442"/>
      <c r="BG8" s="442"/>
      <c r="BH8" s="442"/>
      <c r="BI8" s="442"/>
      <c r="BJ8" s="442"/>
      <c r="BK8" s="442"/>
      <c r="BL8" s="442"/>
      <c r="BM8" s="443"/>
      <c r="BN8" s="407">
        <v>2687989</v>
      </c>
      <c r="BO8" s="408"/>
      <c r="BP8" s="408"/>
      <c r="BQ8" s="408"/>
      <c r="BR8" s="408"/>
      <c r="BS8" s="408"/>
      <c r="BT8" s="408"/>
      <c r="BU8" s="409"/>
      <c r="BV8" s="407">
        <v>3066893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0.51</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188465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-378904</v>
      </c>
      <c r="BO9" s="408"/>
      <c r="BP9" s="408"/>
      <c r="BQ9" s="408"/>
      <c r="BR9" s="408"/>
      <c r="BS9" s="408"/>
      <c r="BT9" s="408"/>
      <c r="BU9" s="409"/>
      <c r="BV9" s="407">
        <v>947230</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14.7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193717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236589</v>
      </c>
      <c r="BO10" s="408"/>
      <c r="BP10" s="408"/>
      <c r="BQ10" s="408"/>
      <c r="BR10" s="408"/>
      <c r="BS10" s="408"/>
      <c r="BT10" s="408"/>
      <c r="BU10" s="409"/>
      <c r="BV10" s="407">
        <v>248646</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2">
      <c r="A12" s="181"/>
      <c r="B12" s="467" t="s">
        <v>135</v>
      </c>
      <c r="C12" s="468"/>
      <c r="D12" s="468"/>
      <c r="E12" s="468"/>
      <c r="F12" s="468"/>
      <c r="G12" s="468"/>
      <c r="H12" s="468"/>
      <c r="I12" s="468"/>
      <c r="J12" s="468"/>
      <c r="K12" s="469"/>
      <c r="L12" s="476" t="s">
        <v>136</v>
      </c>
      <c r="M12" s="477"/>
      <c r="N12" s="477"/>
      <c r="O12" s="477"/>
      <c r="P12" s="477"/>
      <c r="Q12" s="478"/>
      <c r="R12" s="479">
        <v>183269</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124</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134</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181693</v>
      </c>
      <c r="S13" s="492"/>
      <c r="T13" s="492"/>
      <c r="U13" s="492"/>
      <c r="V13" s="493"/>
      <c r="W13" s="423" t="s">
        <v>144</v>
      </c>
      <c r="X13" s="424"/>
      <c r="Y13" s="424"/>
      <c r="Z13" s="424"/>
      <c r="AA13" s="424"/>
      <c r="AB13" s="414"/>
      <c r="AC13" s="458">
        <v>4258</v>
      </c>
      <c r="AD13" s="459"/>
      <c r="AE13" s="459"/>
      <c r="AF13" s="459"/>
      <c r="AG13" s="501"/>
      <c r="AH13" s="458">
        <v>5219</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-142315</v>
      </c>
      <c r="BO13" s="408"/>
      <c r="BP13" s="408"/>
      <c r="BQ13" s="408"/>
      <c r="BR13" s="408"/>
      <c r="BS13" s="408"/>
      <c r="BT13" s="408"/>
      <c r="BU13" s="409"/>
      <c r="BV13" s="407">
        <v>1195876</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8.9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184557</v>
      </c>
      <c r="S14" s="492"/>
      <c r="T14" s="492"/>
      <c r="U14" s="492"/>
      <c r="V14" s="493"/>
      <c r="W14" s="397"/>
      <c r="X14" s="398"/>
      <c r="Y14" s="398"/>
      <c r="Z14" s="398"/>
      <c r="AA14" s="398"/>
      <c r="AB14" s="387"/>
      <c r="AC14" s="494">
        <v>4.9000000000000004</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62.5</v>
      </c>
      <c r="CU14" s="506"/>
      <c r="CV14" s="506"/>
      <c r="CW14" s="506"/>
      <c r="CX14" s="506"/>
      <c r="CY14" s="506"/>
      <c r="CZ14" s="506"/>
      <c r="DA14" s="507"/>
      <c r="DB14" s="505">
        <v>63.8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151</v>
      </c>
      <c r="N15" s="499"/>
      <c r="O15" s="499"/>
      <c r="P15" s="499"/>
      <c r="Q15" s="500"/>
      <c r="R15" s="491">
        <v>183155</v>
      </c>
      <c r="S15" s="492"/>
      <c r="T15" s="492"/>
      <c r="U15" s="492"/>
      <c r="V15" s="493"/>
      <c r="W15" s="423" t="s">
        <v>152</v>
      </c>
      <c r="X15" s="424"/>
      <c r="Y15" s="424"/>
      <c r="Z15" s="424"/>
      <c r="AA15" s="424"/>
      <c r="AB15" s="414"/>
      <c r="AC15" s="458">
        <v>18149</v>
      </c>
      <c r="AD15" s="459"/>
      <c r="AE15" s="459"/>
      <c r="AF15" s="459"/>
      <c r="AG15" s="501"/>
      <c r="AH15" s="458">
        <v>19037</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22417902</v>
      </c>
      <c r="BO15" s="371"/>
      <c r="BP15" s="371"/>
      <c r="BQ15" s="371"/>
      <c r="BR15" s="371"/>
      <c r="BS15" s="371"/>
      <c r="BT15" s="371"/>
      <c r="BU15" s="372"/>
      <c r="BV15" s="370">
        <v>21361923</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21</v>
      </c>
      <c r="AD16" s="495"/>
      <c r="AE16" s="495"/>
      <c r="AF16" s="495"/>
      <c r="AG16" s="496"/>
      <c r="AH16" s="494">
        <v>21.4</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43815622</v>
      </c>
      <c r="BO16" s="408"/>
      <c r="BP16" s="408"/>
      <c r="BQ16" s="408"/>
      <c r="BR16" s="408"/>
      <c r="BS16" s="408"/>
      <c r="BT16" s="408"/>
      <c r="BU16" s="409"/>
      <c r="BV16" s="407">
        <v>43917292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63908</v>
      </c>
      <c r="AD17" s="459"/>
      <c r="AE17" s="459"/>
      <c r="AF17" s="459"/>
      <c r="AG17" s="501"/>
      <c r="AH17" s="458">
        <v>64810</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28296882</v>
      </c>
      <c r="BO17" s="408"/>
      <c r="BP17" s="408"/>
      <c r="BQ17" s="408"/>
      <c r="BR17" s="408"/>
      <c r="BS17" s="408"/>
      <c r="BT17" s="408"/>
      <c r="BU17" s="409"/>
      <c r="BV17" s="407">
        <v>26913354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162</v>
      </c>
      <c r="C18" s="450"/>
      <c r="D18" s="450"/>
      <c r="E18" s="533"/>
      <c r="F18" s="533"/>
      <c r="G18" s="533"/>
      <c r="H18" s="533"/>
      <c r="I18" s="533"/>
      <c r="J18" s="533"/>
      <c r="K18" s="533"/>
      <c r="L18" s="534">
        <v>765.31</v>
      </c>
      <c r="M18" s="534"/>
      <c r="N18" s="534"/>
      <c r="O18" s="534"/>
      <c r="P18" s="534"/>
      <c r="Q18" s="534"/>
      <c r="R18" s="535"/>
      <c r="S18" s="535"/>
      <c r="T18" s="535"/>
      <c r="U18" s="535"/>
      <c r="V18" s="536"/>
      <c r="W18" s="425"/>
      <c r="X18" s="426"/>
      <c r="Y18" s="426"/>
      <c r="Z18" s="426"/>
      <c r="AA18" s="426"/>
      <c r="AB18" s="417"/>
      <c r="AC18" s="537">
        <v>74</v>
      </c>
      <c r="AD18" s="538"/>
      <c r="AE18" s="538"/>
      <c r="AF18" s="538"/>
      <c r="AG18" s="539"/>
      <c r="AH18" s="537">
        <v>72.8</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46613200</v>
      </c>
      <c r="BO18" s="408"/>
      <c r="BP18" s="408"/>
      <c r="BQ18" s="408"/>
      <c r="BR18" s="408"/>
      <c r="BS18" s="408"/>
      <c r="BT18" s="408"/>
      <c r="BU18" s="409"/>
      <c r="BV18" s="407">
        <v>46823010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164</v>
      </c>
      <c r="C19" s="450"/>
      <c r="D19" s="450"/>
      <c r="E19" s="533"/>
      <c r="F19" s="533"/>
      <c r="G19" s="533"/>
      <c r="H19" s="533"/>
      <c r="I19" s="533"/>
      <c r="J19" s="533"/>
      <c r="K19" s="533"/>
      <c r="L19" s="541">
        <v>246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62782441</v>
      </c>
      <c r="BO19" s="408"/>
      <c r="BP19" s="408"/>
      <c r="BQ19" s="408"/>
      <c r="BR19" s="408"/>
      <c r="BS19" s="408"/>
      <c r="BT19" s="408"/>
      <c r="BU19" s="409"/>
      <c r="BV19" s="407">
        <v>63191385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166</v>
      </c>
      <c r="C20" s="450"/>
      <c r="D20" s="450"/>
      <c r="E20" s="533"/>
      <c r="F20" s="533"/>
      <c r="G20" s="533"/>
      <c r="H20" s="533"/>
      <c r="I20" s="533"/>
      <c r="J20" s="533"/>
      <c r="K20" s="533"/>
      <c r="L20" s="541">
        <v>77029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115229455</v>
      </c>
      <c r="BO22" s="371"/>
      <c r="BP22" s="371"/>
      <c r="BQ22" s="371"/>
      <c r="BR22" s="371"/>
      <c r="BS22" s="371"/>
      <c r="BT22" s="371"/>
      <c r="BU22" s="372"/>
      <c r="BV22" s="370">
        <v>116094514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71172673</v>
      </c>
      <c r="BO23" s="408"/>
      <c r="BP23" s="408"/>
      <c r="BQ23" s="408"/>
      <c r="BR23" s="408"/>
      <c r="BS23" s="408"/>
      <c r="BT23" s="408"/>
      <c r="BU23" s="409"/>
      <c r="BV23" s="407">
        <v>69051930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10260</v>
      </c>
      <c r="R24" s="459"/>
      <c r="S24" s="459"/>
      <c r="T24" s="459"/>
      <c r="U24" s="459"/>
      <c r="V24" s="501"/>
      <c r="W24" s="553"/>
      <c r="X24" s="554"/>
      <c r="Y24" s="555"/>
      <c r="Z24" s="457" t="s">
        <v>177</v>
      </c>
      <c r="AA24" s="437"/>
      <c r="AB24" s="437"/>
      <c r="AC24" s="437"/>
      <c r="AD24" s="437"/>
      <c r="AE24" s="437"/>
      <c r="AF24" s="437"/>
      <c r="AG24" s="438"/>
      <c r="AH24" s="458">
        <v>1184</v>
      </c>
      <c r="AI24" s="459"/>
      <c r="AJ24" s="459"/>
      <c r="AK24" s="459"/>
      <c r="AL24" s="501"/>
      <c r="AM24" s="458">
        <v>3650272</v>
      </c>
      <c r="AN24" s="459"/>
      <c r="AO24" s="459"/>
      <c r="AP24" s="459"/>
      <c r="AQ24" s="459"/>
      <c r="AR24" s="501"/>
      <c r="AS24" s="458">
        <v>3083</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80325111</v>
      </c>
      <c r="BO24" s="408"/>
      <c r="BP24" s="408"/>
      <c r="BQ24" s="408"/>
      <c r="BR24" s="408"/>
      <c r="BS24" s="408"/>
      <c r="BT24" s="408"/>
      <c r="BU24" s="409"/>
      <c r="BV24" s="407">
        <v>79625735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8500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23585327</v>
      </c>
      <c r="BO25" s="371"/>
      <c r="BP25" s="371"/>
      <c r="BQ25" s="371"/>
      <c r="BR25" s="371"/>
      <c r="BS25" s="371"/>
      <c r="BT25" s="371"/>
      <c r="BU25" s="372"/>
      <c r="BV25" s="370">
        <v>21303742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7220</v>
      </c>
      <c r="R26" s="459"/>
      <c r="S26" s="459"/>
      <c r="T26" s="459"/>
      <c r="U26" s="459"/>
      <c r="V26" s="501"/>
      <c r="W26" s="553"/>
      <c r="X26" s="554"/>
      <c r="Y26" s="555"/>
      <c r="Z26" s="457" t="s">
        <v>184</v>
      </c>
      <c r="AA26" s="559"/>
      <c r="AB26" s="559"/>
      <c r="AC26" s="559"/>
      <c r="AD26" s="559"/>
      <c r="AE26" s="559"/>
      <c r="AF26" s="559"/>
      <c r="AG26" s="560"/>
      <c r="AH26" s="458">
        <v>54</v>
      </c>
      <c r="AI26" s="459"/>
      <c r="AJ26" s="459"/>
      <c r="AK26" s="459"/>
      <c r="AL26" s="501"/>
      <c r="AM26" s="458">
        <v>167076</v>
      </c>
      <c r="AN26" s="459"/>
      <c r="AO26" s="459"/>
      <c r="AP26" s="459"/>
      <c r="AQ26" s="459"/>
      <c r="AR26" s="501"/>
      <c r="AS26" s="458">
        <v>3094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5840</v>
      </c>
      <c r="R27" s="459"/>
      <c r="S27" s="459"/>
      <c r="T27" s="459"/>
      <c r="U27" s="459"/>
      <c r="V27" s="501"/>
      <c r="W27" s="553"/>
      <c r="X27" s="554"/>
      <c r="Y27" s="555"/>
      <c r="Z27" s="457" t="s">
        <v>187</v>
      </c>
      <c r="AA27" s="437"/>
      <c r="AB27" s="437"/>
      <c r="AC27" s="437"/>
      <c r="AD27" s="437"/>
      <c r="AE27" s="437"/>
      <c r="AF27" s="437"/>
      <c r="AG27" s="438"/>
      <c r="AH27" s="458">
        <v>27</v>
      </c>
      <c r="AI27" s="459"/>
      <c r="AJ27" s="459"/>
      <c r="AK27" s="459"/>
      <c r="AL27" s="501"/>
      <c r="AM27" s="458">
        <v>95085</v>
      </c>
      <c r="AN27" s="459"/>
      <c r="AO27" s="459"/>
      <c r="AP27" s="459"/>
      <c r="AQ27" s="459"/>
      <c r="AR27" s="501"/>
      <c r="AS27" s="458">
        <v>3522</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v>2233586</v>
      </c>
      <c r="BO27" s="530"/>
      <c r="BP27" s="530"/>
      <c r="BQ27" s="530"/>
      <c r="BR27" s="530"/>
      <c r="BS27" s="530"/>
      <c r="BT27" s="530"/>
      <c r="BU27" s="531"/>
      <c r="BV27" s="529">
        <v>2233519</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5130</v>
      </c>
      <c r="R28" s="459"/>
      <c r="S28" s="459"/>
      <c r="T28" s="459"/>
      <c r="U28" s="459"/>
      <c r="V28" s="501"/>
      <c r="W28" s="553"/>
      <c r="X28" s="554"/>
      <c r="Y28" s="555"/>
      <c r="Z28" s="457" t="s">
        <v>190</v>
      </c>
      <c r="AA28" s="437"/>
      <c r="AB28" s="437"/>
      <c r="AC28" s="437"/>
      <c r="AD28" s="437"/>
      <c r="AE28" s="437"/>
      <c r="AF28" s="437"/>
      <c r="AG28" s="438"/>
      <c r="AH28" s="458" t="s">
        <v>181</v>
      </c>
      <c r="AI28" s="459"/>
      <c r="AJ28" s="459"/>
      <c r="AK28" s="459"/>
      <c r="AL28" s="501"/>
      <c r="AM28" s="458" t="s">
        <v>181</v>
      </c>
      <c r="AN28" s="459"/>
      <c r="AO28" s="459"/>
      <c r="AP28" s="459"/>
      <c r="AQ28" s="459"/>
      <c r="AR28" s="501"/>
      <c r="AS28" s="458" t="s">
        <v>181</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3756521</v>
      </c>
      <c r="BO28" s="371"/>
      <c r="BP28" s="371"/>
      <c r="BQ28" s="371"/>
      <c r="BR28" s="371"/>
      <c r="BS28" s="371"/>
      <c r="BT28" s="371"/>
      <c r="BU28" s="372"/>
      <c r="BV28" s="370">
        <v>3519932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30</v>
      </c>
      <c r="M29" s="459"/>
      <c r="N29" s="459"/>
      <c r="O29" s="459"/>
      <c r="P29" s="501"/>
      <c r="Q29" s="458">
        <v>4750</v>
      </c>
      <c r="R29" s="459"/>
      <c r="S29" s="459"/>
      <c r="T29" s="459"/>
      <c r="U29" s="459"/>
      <c r="V29" s="501"/>
      <c r="W29" s="556"/>
      <c r="X29" s="557"/>
      <c r="Y29" s="558"/>
      <c r="Z29" s="457" t="s">
        <v>193</v>
      </c>
      <c r="AA29" s="437"/>
      <c r="AB29" s="437"/>
      <c r="AC29" s="437"/>
      <c r="AD29" s="437"/>
      <c r="AE29" s="437"/>
      <c r="AF29" s="437"/>
      <c r="AG29" s="438"/>
      <c r="AH29" s="458">
        <v>1211</v>
      </c>
      <c r="AI29" s="459"/>
      <c r="AJ29" s="459"/>
      <c r="AK29" s="459"/>
      <c r="AL29" s="501"/>
      <c r="AM29" s="458">
        <v>3745357</v>
      </c>
      <c r="AN29" s="459"/>
      <c r="AO29" s="459"/>
      <c r="AP29" s="459"/>
      <c r="AQ29" s="459"/>
      <c r="AR29" s="501"/>
      <c r="AS29" s="458">
        <v>3093</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1043027</v>
      </c>
      <c r="BO29" s="408"/>
      <c r="BP29" s="408"/>
      <c r="BQ29" s="408"/>
      <c r="BR29" s="408"/>
      <c r="BS29" s="408"/>
      <c r="BT29" s="408"/>
      <c r="BU29" s="409"/>
      <c r="BV29" s="407">
        <v>1034312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6023694</v>
      </c>
      <c r="BO30" s="530"/>
      <c r="BP30" s="530"/>
      <c r="BQ30" s="530"/>
      <c r="BR30" s="530"/>
      <c r="BS30" s="530"/>
      <c r="BT30" s="530"/>
      <c r="BU30" s="531"/>
      <c r="BV30" s="529">
        <v>5843428</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国民健康保険費</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IF('各会計、関係団体の財政状況及び健全化判断比率'!B31="","",'各会計、関係団体の財政状況及び健全化判断比率'!B31)</f>
        <v>水道事業</v>
      </c>
      <c r="AP34" s="598"/>
      <c r="AQ34" s="598"/>
      <c r="AR34" s="598"/>
      <c r="AS34" s="598"/>
      <c r="AT34" s="598"/>
      <c r="AU34" s="598"/>
      <c r="AV34" s="598"/>
      <c r="AW34" s="598"/>
      <c r="AX34" s="598"/>
      <c r="AY34" s="598"/>
      <c r="AZ34" s="598"/>
      <c r="BA34" s="598"/>
      <c r="BB34" s="598"/>
      <c r="BC34" s="598"/>
      <c r="BD34" s="181"/>
      <c r="BE34" s="597">
        <f>IF(BG34="","",MAX(C34:D43,U34:V43,AM34:AN43)+1)</f>
        <v>14</v>
      </c>
      <c r="BF34" s="597"/>
      <c r="BG34" s="598" t="str">
        <f>IF('各会計、関係団体の財政状況及び健全化判断比率'!B35="","",'各会計、関係団体の財政状況及び健全化判断比率'!B35)</f>
        <v>電気事業費</v>
      </c>
      <c r="BH34" s="598"/>
      <c r="BI34" s="598"/>
      <c r="BJ34" s="598"/>
      <c r="BK34" s="598"/>
      <c r="BL34" s="598"/>
      <c r="BM34" s="598"/>
      <c r="BN34" s="598"/>
      <c r="BO34" s="598"/>
      <c r="BP34" s="598"/>
      <c r="BQ34" s="598"/>
      <c r="BR34" s="598"/>
      <c r="BS34" s="598"/>
      <c r="BT34" s="598"/>
      <c r="BU34" s="598"/>
      <c r="BV34" s="181"/>
      <c r="BW34" s="597">
        <f>IF(BY34="","",MAX(C34:D43,U34:V43,AM34:AN43,BE34:BF43)+1)</f>
        <v>18</v>
      </c>
      <c r="BX34" s="597"/>
      <c r="BY34" s="598" t="str">
        <f>IF('各会計、関係団体の財政状況及び健全化判断比率'!B68="","",'各会計、関係団体の財政状況及び健全化判断比率'!B68)</f>
        <v>鳥取県東部広域行政管理組合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（一財）鳥取開発公社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土地区画整理費</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介護保険費</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IF('各会計、関係団体の財政状況及び健全化判断比率'!B32="","",'各会計、関係団体の財政状況及び健全化判断比率'!B32)</f>
        <v>工業用水道事業</v>
      </c>
      <c r="AP35" s="598"/>
      <c r="AQ35" s="598"/>
      <c r="AR35" s="598"/>
      <c r="AS35" s="598"/>
      <c r="AT35" s="598"/>
      <c r="AU35" s="598"/>
      <c r="AV35" s="598"/>
      <c r="AW35" s="598"/>
      <c r="AX35" s="598"/>
      <c r="AY35" s="598"/>
      <c r="AZ35" s="598"/>
      <c r="BA35" s="598"/>
      <c r="BB35" s="598"/>
      <c r="BC35" s="598"/>
      <c r="BD35" s="181"/>
      <c r="BE35" s="597">
        <f t="shared" ref="BE35:BE43" si="1">IF(BG35="","",BE34+1)</f>
        <v>15</v>
      </c>
      <c r="BF35" s="597"/>
      <c r="BG35" s="598" t="str">
        <f>IF('各会計、関係団体の財政状況及び健全化判断比率'!B36="","",'各会計、関係団体の財政状況及び健全化判断比率'!B36)</f>
        <v>公設地方卸売市場事業費</v>
      </c>
      <c r="BH35" s="598"/>
      <c r="BI35" s="598"/>
      <c r="BJ35" s="598"/>
      <c r="BK35" s="598"/>
      <c r="BL35" s="598"/>
      <c r="BM35" s="598"/>
      <c r="BN35" s="598"/>
      <c r="BO35" s="598"/>
      <c r="BP35" s="598"/>
      <c r="BQ35" s="598"/>
      <c r="BR35" s="598"/>
      <c r="BS35" s="598"/>
      <c r="BT35" s="598"/>
      <c r="BU35" s="598"/>
      <c r="BV35" s="181"/>
      <c r="BW35" s="597">
        <f t="shared" ref="BW35:BW43" si="2">IF(BY35="","",BW34+1)</f>
        <v>19</v>
      </c>
      <c r="BX35" s="597"/>
      <c r="BY35" s="598" t="str">
        <f>IF('各会計、関係団体の財政状況及び健全化判断比率'!B69="","",'各会計、関係団体の財政状況及び健全化判断比率'!B69)</f>
        <v>鳥取県東部広域行政管理組合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（公財）鳥取市公園・スポーツ施設協会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高齢者・障害者住宅整備資金貸付事業費</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後期高齢者医療費</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IF('各会計、関係団体の財政状況及び健全化判断比率'!B33="","",'各会計、関係団体の財政状況及び健全化判断比率'!B33)</f>
        <v>病院事業</v>
      </c>
      <c r="AP36" s="598"/>
      <c r="AQ36" s="598"/>
      <c r="AR36" s="598"/>
      <c r="AS36" s="598"/>
      <c r="AT36" s="598"/>
      <c r="AU36" s="598"/>
      <c r="AV36" s="598"/>
      <c r="AW36" s="598"/>
      <c r="AX36" s="598"/>
      <c r="AY36" s="598"/>
      <c r="AZ36" s="598"/>
      <c r="BA36" s="598"/>
      <c r="BB36" s="598"/>
      <c r="BC36" s="598"/>
      <c r="BD36" s="181"/>
      <c r="BE36" s="597">
        <f t="shared" si="1"/>
        <v>16</v>
      </c>
      <c r="BF36" s="597"/>
      <c r="BG36" s="598" t="str">
        <f>IF('各会計、関係団体の財政状況及び健全化判断比率'!B37="","",'各会計、関係団体の財政状況及び健全化判断比率'!B37)</f>
        <v>観光施設運営事業費</v>
      </c>
      <c r="BH36" s="598"/>
      <c r="BI36" s="598"/>
      <c r="BJ36" s="598"/>
      <c r="BK36" s="598"/>
      <c r="BL36" s="598"/>
      <c r="BM36" s="598"/>
      <c r="BN36" s="598"/>
      <c r="BO36" s="598"/>
      <c r="BP36" s="598"/>
      <c r="BQ36" s="598"/>
      <c r="BR36" s="598"/>
      <c r="BS36" s="598"/>
      <c r="BT36" s="598"/>
      <c r="BU36" s="598"/>
      <c r="BV36" s="181"/>
      <c r="BW36" s="597">
        <f t="shared" si="2"/>
        <v>20</v>
      </c>
      <c r="BX36" s="597"/>
      <c r="BY36" s="598" t="str">
        <f>IF('各会計、関係団体の財政状況及び健全化判断比率'!B70="","",'各会計、関係団体の財政状況及び健全化判断比率'!B70)</f>
        <v>鳥取県後期高齢者医療広域連合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（一財）鳥取市中小企業勤労者福祉サービスセンター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土地取得費</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13</v>
      </c>
      <c r="AN37" s="597"/>
      <c r="AO37" s="598" t="str">
        <f>IF('各会計、関係団体の財政状況及び健全化判断比率'!B34="","",'各会計、関係団体の財政状況及び健全化判断比率'!B34)</f>
        <v>下水道等事業</v>
      </c>
      <c r="AP37" s="598"/>
      <c r="AQ37" s="598"/>
      <c r="AR37" s="598"/>
      <c r="AS37" s="598"/>
      <c r="AT37" s="598"/>
      <c r="AU37" s="598"/>
      <c r="AV37" s="598"/>
      <c r="AW37" s="598"/>
      <c r="AX37" s="598"/>
      <c r="AY37" s="598"/>
      <c r="AZ37" s="598"/>
      <c r="BA37" s="598"/>
      <c r="BB37" s="598"/>
      <c r="BC37" s="598"/>
      <c r="BD37" s="181"/>
      <c r="BE37" s="597">
        <f t="shared" si="1"/>
        <v>17</v>
      </c>
      <c r="BF37" s="597"/>
      <c r="BG37" s="598" t="str">
        <f>IF('各会計、関係団体の財政状況及び健全化判断比率'!B38="","",'各会計、関係団体の財政状況及び健全化判断比率'!B38)</f>
        <v>温泉事業費</v>
      </c>
      <c r="BH37" s="598"/>
      <c r="BI37" s="598"/>
      <c r="BJ37" s="598"/>
      <c r="BK37" s="598"/>
      <c r="BL37" s="598"/>
      <c r="BM37" s="598"/>
      <c r="BN37" s="598"/>
      <c r="BO37" s="598"/>
      <c r="BP37" s="598"/>
      <c r="BQ37" s="598"/>
      <c r="BR37" s="598"/>
      <c r="BS37" s="598"/>
      <c r="BT37" s="598"/>
      <c r="BU37" s="598"/>
      <c r="BV37" s="181"/>
      <c r="BW37" s="597">
        <f t="shared" si="2"/>
        <v>21</v>
      </c>
      <c r="BX37" s="597"/>
      <c r="BY37" s="598" t="str">
        <f>IF('各会計、関係団体の財政状況及び健全化判断比率'!B71="","",'各会計、関係団体の財政状況及び健全化判断比率'!B71)</f>
        <v>鳥取県後期高齢者医療広域連合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（公財）鳥取市環境事業公社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墓苑事業費</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（公財）鳥取県東部環境管理公社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母子父子寡婦福祉資金貸付事業費</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27</v>
      </c>
      <c r="CP39" s="597"/>
      <c r="CQ39" s="598" t="str">
        <f>IF('各会計、関係団体の財政状況及び健全化判断比率'!BS12="","",'各会計、関係団体の財政状況及び健全化判断比率'!BS12)</f>
        <v>（一財）鳥取市教育福祉振興会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28</v>
      </c>
      <c r="CP40" s="597"/>
      <c r="CQ40" s="598" t="str">
        <f>IF('各会計、関係団体の財政状況及び健全化判断比率'!BS13="","",'各会計、関係団体の財政状況及び健全化判断比率'!BS13)</f>
        <v>（公財）鳥取市学校給食会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29</v>
      </c>
      <c r="CP41" s="597"/>
      <c r="CQ41" s="598" t="str">
        <f>IF('各会計、関係団体の財政状況及び健全化判断比率'!BS14="","",'各会計、関係団体の財政状況及び健全化判断比率'!BS14)</f>
        <v>（公財）鳥取市文化財団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30</v>
      </c>
      <c r="CP42" s="597"/>
      <c r="CQ42" s="598" t="str">
        <f>IF('各会計、関係団体の財政状況及び健全化判断比率'!BS15="","",'各会計、関係団体の財政状況及び健全化判断比率'!BS15)</f>
        <v>（公財）鳥取童謡・おもちゃ館</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31</v>
      </c>
      <c r="CP43" s="597"/>
      <c r="CQ43" s="598" t="str">
        <f>IF('各会計、関係団体の財政状況及び健全化判断比率'!BS16="","",'各会計、関係団体の財政状況及び健全化判断比率'!BS16)</f>
        <v>（公財）鳥取市人権情報センター</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S1hLm+05oTrVGeNfXhOkMkC8WzTh0WNDxSY90hvSIr96FrQc2d/wEG9Ugn5n2QucfDM1yEbSJmxArTp8gl+P0w==" saltValue="+nxqOYz8AGjrIQargSmyG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51" t="s">
        <v>584</v>
      </c>
      <c r="D34" s="1151"/>
      <c r="E34" s="1152"/>
      <c r="F34" s="32">
        <v>5.27</v>
      </c>
      <c r="G34" s="33">
        <v>5.93</v>
      </c>
      <c r="H34" s="33">
        <v>6.52</v>
      </c>
      <c r="I34" s="33">
        <v>6.48</v>
      </c>
      <c r="J34" s="34">
        <v>7.14</v>
      </c>
      <c r="K34" s="22"/>
      <c r="L34" s="22"/>
      <c r="M34" s="22"/>
      <c r="N34" s="22"/>
      <c r="O34" s="22"/>
      <c r="P34" s="22"/>
    </row>
    <row r="35" spans="1:16" ht="39" customHeight="1" x14ac:dyDescent="0.2">
      <c r="A35" s="22"/>
      <c r="B35" s="35"/>
      <c r="C35" s="1145" t="s">
        <v>585</v>
      </c>
      <c r="D35" s="1146"/>
      <c r="E35" s="1147"/>
      <c r="F35" s="36">
        <v>4.54</v>
      </c>
      <c r="G35" s="37">
        <v>3.18</v>
      </c>
      <c r="H35" s="37">
        <v>3.94</v>
      </c>
      <c r="I35" s="37">
        <v>5.3</v>
      </c>
      <c r="J35" s="38">
        <v>6.84</v>
      </c>
      <c r="K35" s="22"/>
      <c r="L35" s="22"/>
      <c r="M35" s="22"/>
      <c r="N35" s="22"/>
      <c r="O35" s="22"/>
      <c r="P35" s="22"/>
    </row>
    <row r="36" spans="1:16" ht="39" customHeight="1" x14ac:dyDescent="0.2">
      <c r="A36" s="22"/>
      <c r="B36" s="35"/>
      <c r="C36" s="1145" t="s">
        <v>586</v>
      </c>
      <c r="D36" s="1146"/>
      <c r="E36" s="1147"/>
      <c r="F36" s="36">
        <v>4.28</v>
      </c>
      <c r="G36" s="37">
        <v>3.66</v>
      </c>
      <c r="H36" s="37">
        <v>4.01</v>
      </c>
      <c r="I36" s="37">
        <v>5.64</v>
      </c>
      <c r="J36" s="38">
        <v>5.12</v>
      </c>
      <c r="K36" s="22"/>
      <c r="L36" s="22"/>
      <c r="M36" s="22"/>
      <c r="N36" s="22"/>
      <c r="O36" s="22"/>
      <c r="P36" s="22"/>
    </row>
    <row r="37" spans="1:16" ht="39" customHeight="1" x14ac:dyDescent="0.2">
      <c r="A37" s="22"/>
      <c r="B37" s="35"/>
      <c r="C37" s="1145" t="s">
        <v>587</v>
      </c>
      <c r="D37" s="1146"/>
      <c r="E37" s="1147"/>
      <c r="F37" s="36">
        <v>4.22</v>
      </c>
      <c r="G37" s="37">
        <v>3.81</v>
      </c>
      <c r="H37" s="37">
        <v>4</v>
      </c>
      <c r="I37" s="37">
        <v>4.2300000000000004</v>
      </c>
      <c r="J37" s="38">
        <v>4.5</v>
      </c>
      <c r="K37" s="22"/>
      <c r="L37" s="22"/>
      <c r="M37" s="22"/>
      <c r="N37" s="22"/>
      <c r="O37" s="22"/>
      <c r="P37" s="22"/>
    </row>
    <row r="38" spans="1:16" ht="39" customHeight="1" x14ac:dyDescent="0.2">
      <c r="A38" s="22"/>
      <c r="B38" s="35"/>
      <c r="C38" s="1145" t="s">
        <v>588</v>
      </c>
      <c r="D38" s="1146"/>
      <c r="E38" s="1147"/>
      <c r="F38" s="36">
        <v>1.04</v>
      </c>
      <c r="G38" s="37">
        <v>1.31</v>
      </c>
      <c r="H38" s="37">
        <v>1.73</v>
      </c>
      <c r="I38" s="37">
        <v>2.21</v>
      </c>
      <c r="J38" s="38">
        <v>2.12</v>
      </c>
      <c r="K38" s="22"/>
      <c r="L38" s="22"/>
      <c r="M38" s="22"/>
      <c r="N38" s="22"/>
      <c r="O38" s="22"/>
      <c r="P38" s="22"/>
    </row>
    <row r="39" spans="1:16" ht="39" customHeight="1" x14ac:dyDescent="0.2">
      <c r="A39" s="22"/>
      <c r="B39" s="35"/>
      <c r="C39" s="1145" t="s">
        <v>589</v>
      </c>
      <c r="D39" s="1146"/>
      <c r="E39" s="1147"/>
      <c r="F39" s="36">
        <v>1.05</v>
      </c>
      <c r="G39" s="37">
        <v>0.54</v>
      </c>
      <c r="H39" s="37">
        <v>0.39</v>
      </c>
      <c r="I39" s="37">
        <v>0.46</v>
      </c>
      <c r="J39" s="38">
        <v>0.19</v>
      </c>
      <c r="K39" s="22"/>
      <c r="L39" s="22"/>
      <c r="M39" s="22"/>
      <c r="N39" s="22"/>
      <c r="O39" s="22"/>
      <c r="P39" s="22"/>
    </row>
    <row r="40" spans="1:16" ht="39" customHeight="1" x14ac:dyDescent="0.2">
      <c r="A40" s="22"/>
      <c r="B40" s="35"/>
      <c r="C40" s="1145" t="s">
        <v>590</v>
      </c>
      <c r="D40" s="1146"/>
      <c r="E40" s="1147"/>
      <c r="F40" s="36">
        <v>0.03</v>
      </c>
      <c r="G40" s="37">
        <v>0.06</v>
      </c>
      <c r="H40" s="37">
        <v>0.11</v>
      </c>
      <c r="I40" s="37">
        <v>0.15</v>
      </c>
      <c r="J40" s="38">
        <v>0.1</v>
      </c>
      <c r="K40" s="22"/>
      <c r="L40" s="22"/>
      <c r="M40" s="22"/>
      <c r="N40" s="22"/>
      <c r="O40" s="22"/>
      <c r="P40" s="22"/>
    </row>
    <row r="41" spans="1:16" ht="39" customHeight="1" x14ac:dyDescent="0.2">
      <c r="A41" s="22"/>
      <c r="B41" s="35"/>
      <c r="C41" s="1145" t="s">
        <v>591</v>
      </c>
      <c r="D41" s="1146"/>
      <c r="E41" s="1147"/>
      <c r="F41" s="36">
        <v>0.01</v>
      </c>
      <c r="G41" s="37">
        <v>0.01</v>
      </c>
      <c r="H41" s="37">
        <v>0.01</v>
      </c>
      <c r="I41" s="37">
        <v>0.01</v>
      </c>
      <c r="J41" s="38">
        <v>0.01</v>
      </c>
      <c r="K41" s="22"/>
      <c r="L41" s="22"/>
      <c r="M41" s="22"/>
      <c r="N41" s="22"/>
      <c r="O41" s="22"/>
      <c r="P41" s="22"/>
    </row>
    <row r="42" spans="1:16" ht="39" customHeight="1" x14ac:dyDescent="0.2">
      <c r="A42" s="22"/>
      <c r="B42" s="39"/>
      <c r="C42" s="1145" t="s">
        <v>592</v>
      </c>
      <c r="D42" s="1146"/>
      <c r="E42" s="1147"/>
      <c r="F42" s="36" t="s">
        <v>550</v>
      </c>
      <c r="G42" s="37" t="s">
        <v>550</v>
      </c>
      <c r="H42" s="37" t="s">
        <v>550</v>
      </c>
      <c r="I42" s="37" t="s">
        <v>550</v>
      </c>
      <c r="J42" s="38" t="s">
        <v>550</v>
      </c>
      <c r="K42" s="22"/>
      <c r="L42" s="22"/>
      <c r="M42" s="22"/>
      <c r="N42" s="22"/>
      <c r="O42" s="22"/>
      <c r="P42" s="22"/>
    </row>
    <row r="43" spans="1:16" ht="39" customHeight="1" thickBot="1" x14ac:dyDescent="0.25">
      <c r="A43" s="22"/>
      <c r="B43" s="40"/>
      <c r="C43" s="1148" t="s">
        <v>593</v>
      </c>
      <c r="D43" s="1149"/>
      <c r="E43" s="1150"/>
      <c r="F43" s="41">
        <v>0.06</v>
      </c>
      <c r="G43" s="42">
        <v>0.1</v>
      </c>
      <c r="H43" s="42">
        <v>0.08</v>
      </c>
      <c r="I43" s="42">
        <v>0.01</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8G4zVKDrIFca/xgLlmM+r51cw+FIoyDP1gK/Cs8/9I+B8QzuT4z2vFYYw7Q5omlj/E03fYbXuULqqoH8R97hLQ==" saltValue="rNZ29zsQLc+VdmVogvrJ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9712</v>
      </c>
      <c r="L45" s="60">
        <v>9603</v>
      </c>
      <c r="M45" s="60">
        <v>9484</v>
      </c>
      <c r="N45" s="60">
        <v>9554</v>
      </c>
      <c r="O45" s="61">
        <v>9732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550</v>
      </c>
      <c r="L46" s="64" t="s">
        <v>550</v>
      </c>
      <c r="M46" s="64" t="s">
        <v>550</v>
      </c>
      <c r="N46" s="64" t="s">
        <v>550</v>
      </c>
      <c r="O46" s="65" t="s">
        <v>550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550</v>
      </c>
      <c r="L47" s="64" t="s">
        <v>550</v>
      </c>
      <c r="M47" s="64" t="s">
        <v>550</v>
      </c>
      <c r="N47" s="64" t="s">
        <v>550</v>
      </c>
      <c r="O47" s="65" t="s">
        <v>550</v>
      </c>
      <c r="P47" s="48"/>
      <c r="Q47" s="48"/>
      <c r="R47" s="48"/>
      <c r="S47" s="48"/>
      <c r="T47" s="48"/>
      <c r="U47" s="48"/>
    </row>
    <row r="48" spans="1:21" ht="30.75" customHeight="1" x14ac:dyDescent="0.2">
      <c r="A48" s="48"/>
      <c r="B48" s="1155"/>
      <c r="C48" s="1156"/>
      <c r="D48" s="62"/>
      <c r="E48" s="1161" t="s">
        <v>15</v>
      </c>
      <c r="F48" s="1161"/>
      <c r="G48" s="1161"/>
      <c r="H48" s="1161"/>
      <c r="I48" s="1161"/>
      <c r="J48" s="1162"/>
      <c r="K48" s="63">
        <v>4612</v>
      </c>
      <c r="L48" s="64">
        <v>4515</v>
      </c>
      <c r="M48" s="64">
        <v>4214</v>
      </c>
      <c r="N48" s="64">
        <v>4098</v>
      </c>
      <c r="O48" s="65">
        <v>4013</v>
      </c>
      <c r="P48" s="48"/>
      <c r="Q48" s="48"/>
      <c r="R48" s="48"/>
      <c r="S48" s="48"/>
      <c r="T48" s="48"/>
      <c r="U48" s="48"/>
    </row>
    <row r="49" spans="1:21" ht="30.75" customHeight="1" x14ac:dyDescent="0.2">
      <c r="A49" s="48"/>
      <c r="B49" s="1155"/>
      <c r="C49" s="1156"/>
      <c r="D49" s="62"/>
      <c r="E49" s="1161" t="s">
        <v>16</v>
      </c>
      <c r="F49" s="1161"/>
      <c r="G49" s="1161"/>
      <c r="H49" s="1161"/>
      <c r="I49" s="1161"/>
      <c r="J49" s="1162"/>
      <c r="K49" s="63">
        <v>343</v>
      </c>
      <c r="L49" s="64">
        <v>332</v>
      </c>
      <c r="M49" s="64">
        <v>349</v>
      </c>
      <c r="N49" s="64">
        <v>358</v>
      </c>
      <c r="O49" s="65">
        <v>319</v>
      </c>
      <c r="P49" s="48"/>
      <c r="Q49" s="48"/>
      <c r="R49" s="48"/>
      <c r="S49" s="48"/>
      <c r="T49" s="48"/>
      <c r="U49" s="48"/>
    </row>
    <row r="50" spans="1:21" ht="30.75" customHeight="1" x14ac:dyDescent="0.2">
      <c r="A50" s="48"/>
      <c r="B50" s="1155"/>
      <c r="C50" s="1156"/>
      <c r="D50" s="62"/>
      <c r="E50" s="1161" t="s">
        <v>17</v>
      </c>
      <c r="F50" s="1161"/>
      <c r="G50" s="1161"/>
      <c r="H50" s="1161"/>
      <c r="I50" s="1161"/>
      <c r="J50" s="1162"/>
      <c r="K50" s="63">
        <v>34</v>
      </c>
      <c r="L50" s="64">
        <v>28</v>
      </c>
      <c r="M50" s="64">
        <v>19</v>
      </c>
      <c r="N50" s="64">
        <v>14</v>
      </c>
      <c r="O50" s="65">
        <v>10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550</v>
      </c>
      <c r="L51" s="64">
        <v>0</v>
      </c>
      <c r="M51" s="64">
        <v>12</v>
      </c>
      <c r="N51" s="64">
        <v>12</v>
      </c>
      <c r="O51" s="65">
        <v>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10439</v>
      </c>
      <c r="L52" s="64">
        <v>10437</v>
      </c>
      <c r="M52" s="64">
        <v>10402</v>
      </c>
      <c r="N52" s="64">
        <v>10384</v>
      </c>
      <c r="O52" s="65">
        <v>10185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4262</v>
      </c>
      <c r="L53" s="69">
        <v>4041</v>
      </c>
      <c r="M53" s="69">
        <v>3676</v>
      </c>
      <c r="N53" s="69">
        <v>3652</v>
      </c>
      <c r="O53" s="70">
        <v>3896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594</v>
      </c>
      <c r="P56" s="48"/>
      <c r="Q56" s="48"/>
      <c r="R56" s="48"/>
      <c r="S56" s="48"/>
      <c r="T56" s="48"/>
      <c r="U56" s="48"/>
    </row>
    <row r="57" spans="1:21" ht="31.5" customHeight="1" thickBot="1" x14ac:dyDescent="0.25">
      <c r="A57" s="48"/>
      <c r="B57" s="76"/>
      <c r="C57" s="77"/>
      <c r="D57" s="77"/>
      <c r="E57" s="78"/>
      <c r="F57" s="78"/>
      <c r="G57" s="78"/>
      <c r="H57" s="78"/>
      <c r="I57" s="78"/>
      <c r="J57" s="79" t="s">
        <v>2</v>
      </c>
      <c r="K57" s="80" t="s">
        <v>595</v>
      </c>
      <c r="L57" s="81" t="s">
        <v>596</v>
      </c>
      <c r="M57" s="81" t="s">
        <v>597</v>
      </c>
      <c r="N57" s="81" t="s">
        <v>598</v>
      </c>
      <c r="O57" s="82" t="s">
        <v>599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Fcofw8q6dcZisEo/G+Ko7/tCRdmrs4degh8M2eDAyPHMjujRgiEty9GO4vOuphC5niGxSuYxar09jDBpTnNhw==" saltValue="kh36qfXZOXMIlyfWQfgXE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577</v>
      </c>
      <c r="J40" s="103" t="s">
        <v>578</v>
      </c>
      <c r="K40" s="103" t="s">
        <v>579</v>
      </c>
      <c r="L40" s="103" t="s">
        <v>580</v>
      </c>
      <c r="M40" s="104" t="s">
        <v>581</v>
      </c>
    </row>
    <row r="41" spans="2:13" ht="27.75" customHeight="1" x14ac:dyDescent="0.2">
      <c r="B41" s="1184" t="s">
        <v>32</v>
      </c>
      <c r="C41" s="1185"/>
      <c r="D41" s="105"/>
      <c r="E41" s="1190" t="s">
        <v>33</v>
      </c>
      <c r="F41" s="1190"/>
      <c r="G41" s="1190"/>
      <c r="H41" s="1191"/>
      <c r="I41" s="355">
        <v>104981</v>
      </c>
      <c r="J41" s="356">
        <v>110750</v>
      </c>
      <c r="K41" s="356">
        <v>112833</v>
      </c>
      <c r="L41" s="356">
        <v>116095</v>
      </c>
      <c r="M41" s="357">
        <v>115229</v>
      </c>
    </row>
    <row r="42" spans="2:13" ht="27.75" customHeight="1" x14ac:dyDescent="0.2">
      <c r="B42" s="1186"/>
      <c r="C42" s="1187"/>
      <c r="D42" s="106"/>
      <c r="E42" s="1192" t="s">
        <v>34</v>
      </c>
      <c r="F42" s="1192"/>
      <c r="G42" s="1192"/>
      <c r="H42" s="1193"/>
      <c r="I42" s="358">
        <v>662</v>
      </c>
      <c r="J42" s="359">
        <v>622</v>
      </c>
      <c r="K42" s="359">
        <v>589</v>
      </c>
      <c r="L42" s="359">
        <v>551</v>
      </c>
      <c r="M42" s="360">
        <v>520</v>
      </c>
    </row>
    <row r="43" spans="2:13" ht="27.75" customHeight="1" x14ac:dyDescent="0.2">
      <c r="B43" s="1186"/>
      <c r="C43" s="1187"/>
      <c r="D43" s="106"/>
      <c r="E43" s="1192" t="s">
        <v>35</v>
      </c>
      <c r="F43" s="1192"/>
      <c r="G43" s="1192"/>
      <c r="H43" s="1193"/>
      <c r="I43" s="358">
        <v>48588</v>
      </c>
      <c r="J43" s="359">
        <v>46082</v>
      </c>
      <c r="K43" s="359">
        <v>41854</v>
      </c>
      <c r="L43" s="359">
        <v>38307</v>
      </c>
      <c r="M43" s="360">
        <v>35216</v>
      </c>
    </row>
    <row r="44" spans="2:13" ht="27.75" customHeight="1" x14ac:dyDescent="0.2">
      <c r="B44" s="1186"/>
      <c r="C44" s="1187"/>
      <c r="D44" s="106"/>
      <c r="E44" s="1192" t="s">
        <v>36</v>
      </c>
      <c r="F44" s="1192"/>
      <c r="G44" s="1192"/>
      <c r="H44" s="1193"/>
      <c r="I44" s="358">
        <v>1986</v>
      </c>
      <c r="J44" s="359">
        <v>2101</v>
      </c>
      <c r="K44" s="359">
        <v>1986</v>
      </c>
      <c r="L44" s="359">
        <v>2001</v>
      </c>
      <c r="M44" s="360">
        <v>1951</v>
      </c>
    </row>
    <row r="45" spans="2:13" ht="27.75" customHeight="1" x14ac:dyDescent="0.2">
      <c r="B45" s="1186"/>
      <c r="C45" s="1187"/>
      <c r="D45" s="106"/>
      <c r="E45" s="1192" t="s">
        <v>37</v>
      </c>
      <c r="F45" s="1192"/>
      <c r="G45" s="1192"/>
      <c r="H45" s="1193"/>
      <c r="I45" s="358">
        <v>9290</v>
      </c>
      <c r="J45" s="359">
        <v>9260</v>
      </c>
      <c r="K45" s="359">
        <v>9063</v>
      </c>
      <c r="L45" s="359">
        <v>8938</v>
      </c>
      <c r="M45" s="360">
        <v>9037</v>
      </c>
    </row>
    <row r="46" spans="2:13" ht="27.75" customHeight="1" x14ac:dyDescent="0.2">
      <c r="B46" s="1186"/>
      <c r="C46" s="1187"/>
      <c r="D46" s="107"/>
      <c r="E46" s="1192" t="s">
        <v>38</v>
      </c>
      <c r="F46" s="1192"/>
      <c r="G46" s="1192"/>
      <c r="H46" s="1193"/>
      <c r="I46" s="358">
        <v>1938</v>
      </c>
      <c r="J46" s="359">
        <v>1990</v>
      </c>
      <c r="K46" s="359">
        <v>2225</v>
      </c>
      <c r="L46" s="359">
        <v>2047</v>
      </c>
      <c r="M46" s="360">
        <v>2127</v>
      </c>
    </row>
    <row r="47" spans="2:13" ht="27.75" customHeight="1" x14ac:dyDescent="0.2">
      <c r="B47" s="1186"/>
      <c r="C47" s="1187"/>
      <c r="D47" s="108"/>
      <c r="E47" s="1194" t="s">
        <v>39</v>
      </c>
      <c r="F47" s="1195"/>
      <c r="G47" s="1195"/>
      <c r="H47" s="1196"/>
      <c r="I47" s="358" t="s">
        <v>550</v>
      </c>
      <c r="J47" s="359" t="s">
        <v>550</v>
      </c>
      <c r="K47" s="359" t="s">
        <v>550</v>
      </c>
      <c r="L47" s="359" t="s">
        <v>550</v>
      </c>
      <c r="M47" s="360" t="s">
        <v>550</v>
      </c>
    </row>
    <row r="48" spans="2:13" ht="27.75" customHeight="1" x14ac:dyDescent="0.2">
      <c r="B48" s="1186"/>
      <c r="C48" s="1187"/>
      <c r="D48" s="106"/>
      <c r="E48" s="1192" t="s">
        <v>40</v>
      </c>
      <c r="F48" s="1192"/>
      <c r="G48" s="1192"/>
      <c r="H48" s="1193"/>
      <c r="I48" s="358" t="s">
        <v>550</v>
      </c>
      <c r="J48" s="359" t="s">
        <v>550</v>
      </c>
      <c r="K48" s="359" t="s">
        <v>550</v>
      </c>
      <c r="L48" s="359" t="s">
        <v>550</v>
      </c>
      <c r="M48" s="360" t="s">
        <v>550</v>
      </c>
    </row>
    <row r="49" spans="2:13" ht="27.75" customHeight="1" x14ac:dyDescent="0.2">
      <c r="B49" s="1188"/>
      <c r="C49" s="1189"/>
      <c r="D49" s="106"/>
      <c r="E49" s="1192" t="s">
        <v>41</v>
      </c>
      <c r="F49" s="1192"/>
      <c r="G49" s="1192"/>
      <c r="H49" s="1193"/>
      <c r="I49" s="358" t="s">
        <v>550</v>
      </c>
      <c r="J49" s="359" t="s">
        <v>550</v>
      </c>
      <c r="K49" s="359" t="s">
        <v>550</v>
      </c>
      <c r="L49" s="359" t="s">
        <v>550</v>
      </c>
      <c r="M49" s="360" t="s">
        <v>550</v>
      </c>
    </row>
    <row r="50" spans="2:13" ht="27.75" customHeight="1" x14ac:dyDescent="0.2">
      <c r="B50" s="1197" t="s">
        <v>42</v>
      </c>
      <c r="C50" s="1198"/>
      <c r="D50" s="109"/>
      <c r="E50" s="1192" t="s">
        <v>43</v>
      </c>
      <c r="F50" s="1192"/>
      <c r="G50" s="1192"/>
      <c r="H50" s="1193"/>
      <c r="I50" s="358">
        <v>13648</v>
      </c>
      <c r="J50" s="359">
        <v>13514</v>
      </c>
      <c r="K50" s="359">
        <v>12537</v>
      </c>
      <c r="L50" s="359">
        <v>13457</v>
      </c>
      <c r="M50" s="360">
        <v>14404</v>
      </c>
    </row>
    <row r="51" spans="2:13" ht="27.75" customHeight="1" x14ac:dyDescent="0.2">
      <c r="B51" s="1186"/>
      <c r="C51" s="1187"/>
      <c r="D51" s="106"/>
      <c r="E51" s="1192" t="s">
        <v>44</v>
      </c>
      <c r="F51" s="1192"/>
      <c r="G51" s="1192"/>
      <c r="H51" s="1193"/>
      <c r="I51" s="358">
        <v>18726</v>
      </c>
      <c r="J51" s="359">
        <v>17989</v>
      </c>
      <c r="K51" s="359">
        <v>17818</v>
      </c>
      <c r="L51" s="359">
        <v>18048</v>
      </c>
      <c r="M51" s="360">
        <v>18503</v>
      </c>
    </row>
    <row r="52" spans="2:13" ht="27.75" customHeight="1" x14ac:dyDescent="0.2">
      <c r="B52" s="1188"/>
      <c r="C52" s="1189"/>
      <c r="D52" s="106"/>
      <c r="E52" s="1192" t="s">
        <v>45</v>
      </c>
      <c r="F52" s="1192"/>
      <c r="G52" s="1192"/>
      <c r="H52" s="1193"/>
      <c r="I52" s="358">
        <v>108813</v>
      </c>
      <c r="J52" s="359">
        <v>110585</v>
      </c>
      <c r="K52" s="359">
        <v>109620</v>
      </c>
      <c r="L52" s="359">
        <v>108593</v>
      </c>
      <c r="M52" s="360">
        <v>104735</v>
      </c>
    </row>
    <row r="53" spans="2:13" ht="27.75" customHeight="1" thickBot="1" x14ac:dyDescent="0.25">
      <c r="B53" s="1199" t="s">
        <v>46</v>
      </c>
      <c r="C53" s="1200"/>
      <c r="D53" s="110"/>
      <c r="E53" s="1201" t="s">
        <v>47</v>
      </c>
      <c r="F53" s="1201"/>
      <c r="G53" s="1201"/>
      <c r="H53" s="1202"/>
      <c r="I53" s="361">
        <v>26259</v>
      </c>
      <c r="J53" s="362">
        <v>28717</v>
      </c>
      <c r="K53" s="362">
        <v>28575</v>
      </c>
      <c r="L53" s="362">
        <v>27841</v>
      </c>
      <c r="M53" s="363">
        <v>26438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h0WUevy44RAYtURjVqkRa+BZBevPk4xAXXDkNFmitLhetNitDeS0encwKx1stItkznpgftX3B08CoeLhuL20w==" saltValue="3IkyV/Ct8hugyv1SAy6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579</v>
      </c>
      <c r="G54" s="119" t="s">
        <v>580</v>
      </c>
      <c r="H54" s="120" t="s">
        <v>581</v>
      </c>
    </row>
    <row r="55" spans="2:8" ht="52.5" customHeight="1" x14ac:dyDescent="0.2">
      <c r="B55" s="121"/>
      <c r="C55" s="1211" t="s">
        <v>50</v>
      </c>
      <c r="D55" s="1211"/>
      <c r="E55" s="1212"/>
      <c r="F55" s="122">
        <v>3271</v>
      </c>
      <c r="G55" s="122">
        <v>3520</v>
      </c>
      <c r="H55" s="123">
        <v>3757</v>
      </c>
    </row>
    <row r="56" spans="2:8" ht="52.5" customHeight="1" x14ac:dyDescent="0.2">
      <c r="B56" s="124"/>
      <c r="C56" s="1213" t="s">
        <v>51</v>
      </c>
      <c r="D56" s="1213"/>
      <c r="E56" s="1214"/>
      <c r="F56" s="125">
        <v>1026</v>
      </c>
      <c r="G56" s="125">
        <v>1034</v>
      </c>
      <c r="H56" s="126">
        <v>1043</v>
      </c>
    </row>
    <row r="57" spans="2:8" ht="53.25" customHeight="1" x14ac:dyDescent="0.2">
      <c r="B57" s="124"/>
      <c r="C57" s="1215" t="s">
        <v>52</v>
      </c>
      <c r="D57" s="1215"/>
      <c r="E57" s="1216"/>
      <c r="F57" s="127">
        <v>6034</v>
      </c>
      <c r="G57" s="127">
        <v>5843</v>
      </c>
      <c r="H57" s="128">
        <v>6024</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10331</v>
      </c>
      <c r="G63" s="136">
        <v>10398</v>
      </c>
      <c r="H63" s="137">
        <v>10823</v>
      </c>
    </row>
    <row r="64" spans="2:8" ht="13.2" x14ac:dyDescent="0.2"/>
  </sheetData>
  <sheetProtection algorithmName="SHA-512" hashValue="CTh+yBbs/u3saZRe49vmKA50EEhbKCm4K2d5WEbxvS4dyE3mufoV/cBMqORTNKFZKGydRd/6glqdR0eJ1DxLkA==" saltValue="IQDJOupaDc1SB/jdJCbh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574</v>
      </c>
      <c r="G2" s="151"/>
      <c r="H2" s="152"/>
    </row>
    <row r="3" spans="1:8" x14ac:dyDescent="0.2">
      <c r="A3" s="148" t="s">
        <v>567</v>
      </c>
      <c r="B3" s="153"/>
      <c r="C3" s="154"/>
      <c r="D3" s="155">
        <v>57541</v>
      </c>
      <c r="E3" s="156"/>
      <c r="F3" s="157">
        <v>46457</v>
      </c>
      <c r="G3" s="158"/>
      <c r="H3" s="159"/>
    </row>
    <row r="4" spans="1:8" x14ac:dyDescent="0.2">
      <c r="A4" s="160"/>
      <c r="B4" s="161"/>
      <c r="C4" s="162"/>
      <c r="D4" s="163">
        <v>39666</v>
      </c>
      <c r="E4" s="164"/>
      <c r="F4" s="165">
        <v>24020</v>
      </c>
      <c r="G4" s="166"/>
      <c r="H4" s="167"/>
    </row>
    <row r="5" spans="1:8" x14ac:dyDescent="0.2">
      <c r="A5" s="148" t="s">
        <v>569</v>
      </c>
      <c r="B5" s="153"/>
      <c r="C5" s="154"/>
      <c r="D5" s="155">
        <v>79578</v>
      </c>
      <c r="E5" s="156"/>
      <c r="F5" s="157">
        <v>51849</v>
      </c>
      <c r="G5" s="158"/>
      <c r="H5" s="159"/>
    </row>
    <row r="6" spans="1:8" x14ac:dyDescent="0.2">
      <c r="A6" s="160"/>
      <c r="B6" s="161"/>
      <c r="C6" s="162"/>
      <c r="D6" s="163">
        <v>56188</v>
      </c>
      <c r="E6" s="164"/>
      <c r="F6" s="165">
        <v>26326</v>
      </c>
      <c r="G6" s="166"/>
      <c r="H6" s="167"/>
    </row>
    <row r="7" spans="1:8" x14ac:dyDescent="0.2">
      <c r="A7" s="148" t="s">
        <v>570</v>
      </c>
      <c r="B7" s="153"/>
      <c r="C7" s="154"/>
      <c r="D7" s="155">
        <v>45599</v>
      </c>
      <c r="E7" s="156"/>
      <c r="F7" s="157">
        <v>52191</v>
      </c>
      <c r="G7" s="158"/>
      <c r="H7" s="159"/>
    </row>
    <row r="8" spans="1:8" x14ac:dyDescent="0.2">
      <c r="A8" s="160"/>
      <c r="B8" s="161"/>
      <c r="C8" s="162"/>
      <c r="D8" s="163">
        <v>27940</v>
      </c>
      <c r="E8" s="164"/>
      <c r="F8" s="165">
        <v>26807</v>
      </c>
      <c r="G8" s="166"/>
      <c r="H8" s="167"/>
    </row>
    <row r="9" spans="1:8" x14ac:dyDescent="0.2">
      <c r="A9" s="148" t="s">
        <v>571</v>
      </c>
      <c r="B9" s="153"/>
      <c r="C9" s="154"/>
      <c r="D9" s="155">
        <v>52195</v>
      </c>
      <c r="E9" s="156"/>
      <c r="F9" s="157">
        <v>48105</v>
      </c>
      <c r="G9" s="158"/>
      <c r="H9" s="159"/>
    </row>
    <row r="10" spans="1:8" x14ac:dyDescent="0.2">
      <c r="A10" s="160"/>
      <c r="B10" s="161"/>
      <c r="C10" s="162"/>
      <c r="D10" s="163">
        <v>21149</v>
      </c>
      <c r="E10" s="164"/>
      <c r="F10" s="165">
        <v>24072</v>
      </c>
      <c r="G10" s="166"/>
      <c r="H10" s="167"/>
    </row>
    <row r="11" spans="1:8" x14ac:dyDescent="0.2">
      <c r="A11" s="148" t="s">
        <v>572</v>
      </c>
      <c r="B11" s="153"/>
      <c r="C11" s="154"/>
      <c r="D11" s="155">
        <v>46574</v>
      </c>
      <c r="E11" s="156"/>
      <c r="F11" s="157">
        <v>47446</v>
      </c>
      <c r="G11" s="158"/>
      <c r="H11" s="159"/>
    </row>
    <row r="12" spans="1:8" x14ac:dyDescent="0.2">
      <c r="A12" s="160"/>
      <c r="B12" s="161"/>
      <c r="C12" s="168"/>
      <c r="D12" s="163">
        <v>17682</v>
      </c>
      <c r="E12" s="164"/>
      <c r="F12" s="165">
        <v>24371</v>
      </c>
      <c r="G12" s="166"/>
      <c r="H12" s="167"/>
    </row>
    <row r="13" spans="1:8" x14ac:dyDescent="0.2">
      <c r="A13" s="148"/>
      <c r="B13" s="153"/>
      <c r="C13" s="169"/>
      <c r="D13" s="170">
        <v>56297</v>
      </c>
      <c r="E13" s="171"/>
      <c r="F13" s="172">
        <v>49210</v>
      </c>
      <c r="G13" s="173"/>
      <c r="H13" s="159"/>
    </row>
    <row r="14" spans="1:8" x14ac:dyDescent="0.2">
      <c r="A14" s="160"/>
      <c r="B14" s="161"/>
      <c r="C14" s="162"/>
      <c r="D14" s="163">
        <v>32525</v>
      </c>
      <c r="E14" s="164"/>
      <c r="F14" s="165">
        <v>25119</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4.32</v>
      </c>
      <c r="C19" s="174">
        <f>ROUND(VALUE(SUBSTITUTE(実質収支比率等に係る経年分析!G$48,"▲","-")),2)</f>
        <v>3.79</v>
      </c>
      <c r="D19" s="174">
        <f>ROUND(VALUE(SUBSTITUTE(実質収支比率等に係る経年分析!H$48,"▲","-")),2)</f>
        <v>4.16</v>
      </c>
      <c r="E19" s="174">
        <f>ROUND(VALUE(SUBSTITUTE(実質収支比率等に係る経年分析!I$48,"▲","-")),2)</f>
        <v>5.8</v>
      </c>
      <c r="F19" s="174">
        <f>ROUND(VALUE(SUBSTITUTE(実質収支比率等に係る経年分析!J$48,"▲","-")),2)</f>
        <v>5.24</v>
      </c>
    </row>
    <row r="20" spans="1:11" x14ac:dyDescent="0.2">
      <c r="A20" s="174" t="s">
        <v>59</v>
      </c>
      <c r="B20" s="174">
        <f>ROUND(VALUE(SUBSTITUTE(実質収支比率等に係る経年分析!F$47,"▲","-")),2)</f>
        <v>6.74</v>
      </c>
      <c r="C20" s="174">
        <f>ROUND(VALUE(SUBSTITUTE(実質収支比率等に係る経年分析!G$47,"▲","-")),2)</f>
        <v>7.45</v>
      </c>
      <c r="D20" s="174">
        <f>ROUND(VALUE(SUBSTITUTE(実質収支比率等に係る経年分析!H$47,"▲","-")),2)</f>
        <v>6.42</v>
      </c>
      <c r="E20" s="174">
        <f>ROUND(VALUE(SUBSTITUTE(実質収支比率等に係る経年分析!I$47,"▲","-")),2)</f>
        <v>6.66</v>
      </c>
      <c r="F20" s="174">
        <f>ROUND(VALUE(SUBSTITUTE(実質収支比率等に係る経年分析!J$47,"▲","-")),2)</f>
        <v>7.32</v>
      </c>
    </row>
    <row r="21" spans="1:11" x14ac:dyDescent="0.2">
      <c r="A21" s="174" t="s">
        <v>60</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0.09</v>
      </c>
      <c r="D21" s="174">
        <f>IF(ISNUMBER(VALUE(SUBSTITUTE(実質収支比率等に係る経年分析!H$49,"▲","-"))),ROUND(VALUE(SUBSTITUTE(実質収支比率等に係る経年分析!H$49,"▲","-")),2),NA())</f>
        <v>-0.38</v>
      </c>
      <c r="E21" s="174">
        <f>IF(ISNUMBER(VALUE(SUBSTITUTE(実質収支比率等に係る経年分析!I$49,"▲","-"))),ROUND(VALUE(SUBSTITUTE(実質収支比率等に係る経年分析!I$49,"▲","-")),2),NA())</f>
        <v>2.2599999999999998</v>
      </c>
      <c r="F21" s="174">
        <f>IF(ISNUMBER(VALUE(SUBSTITUTE(実質収支比率等に係る経年分析!J$49,"▲","-"))),ROUND(VALUE(SUBSTITUTE(実質収支比率等に係る経年分析!J$49,"▲","-")),2),NA())</f>
        <v>-0.28000000000000003</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工業用水道事業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母子父子寡婦福祉資金貸付事業費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2">
      <c r="A31" s="175" t="str">
        <f>IF(連結実質赤字比率に係る赤字・黒字の構成分析!C$39="",NA(),連結実質赤字比率に係る赤字・黒字の構成分析!C$39)</f>
        <v>国民健康保険費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2">
      <c r="A32" s="175" t="str">
        <f>IF(連結実質赤字比率に係る赤字・黒字の構成分析!C$38="",NA(),連結実質赤字比率に係る赤字・黒字の構成分析!C$38)</f>
        <v>介護保険費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2.12</v>
      </c>
    </row>
    <row r="33" spans="1:16" x14ac:dyDescent="0.2">
      <c r="A33" s="175" t="str">
        <f>IF(連結実質赤字比率に係る赤字・黒字の構成分析!C$37="",NA(),連結実質赤字比率に係る赤字・黒字の構成分析!C$37)</f>
        <v>水道事業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4.2300000000000004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5.12</v>
      </c>
    </row>
    <row r="35" spans="1:16" x14ac:dyDescent="0.2">
      <c r="A35" s="175" t="str">
        <f>IF(連結実質赤字比率に係る赤字・黒字の構成分析!C$35="",NA(),連結実質赤字比率に係る赤字・黒字の構成分析!C$35)</f>
        <v>病院事業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6.84</v>
      </c>
    </row>
    <row r="36" spans="1:16" x14ac:dyDescent="0.2">
      <c r="A36" s="175" t="str">
        <f>IF(連結実質赤字比率に係る赤字・黒字の構成分析!C$34="",NA(),連結実質赤字比率に係る赤字・黒字の構成分析!C$34)</f>
        <v>下水道等事業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7.14</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10439</v>
      </c>
      <c r="E42" s="176"/>
      <c r="F42" s="176"/>
      <c r="G42" s="176">
        <f>'実質公債費比率（分子）の構造'!L$52</f>
        <v>10437</v>
      </c>
      <c r="H42" s="176"/>
      <c r="I42" s="176"/>
      <c r="J42" s="176">
        <f>'実質公債費比率（分子）の構造'!M$52</f>
        <v>10402</v>
      </c>
      <c r="K42" s="176"/>
      <c r="L42" s="176"/>
      <c r="M42" s="176">
        <f>'実質公債費比率（分子）の構造'!N$52</f>
        <v>10384</v>
      </c>
      <c r="N42" s="176"/>
      <c r="O42" s="176"/>
      <c r="P42" s="176">
        <f>'実質公債費比率（分子）の構造'!O$52</f>
        <v>10185</v>
      </c>
    </row>
    <row r="43" spans="1:16" x14ac:dyDescent="0.2">
      <c r="A43" s="176" t="s">
        <v>68</v>
      </c>
      <c r="B43" s="176" t="str">
        <f>'実質公債費比率（分子）の構造'!K$51</f>
        <v>-</v>
      </c>
      <c r="C43" s="176"/>
      <c r="D43" s="176"/>
      <c r="E43" s="176">
        <f>'実質公債費比率（分子）の構造'!L$51</f>
        <v>0</v>
      </c>
      <c r="F43" s="176"/>
      <c r="G43" s="176"/>
      <c r="H43" s="176">
        <f>'実質公債費比率（分子）の構造'!M$51</f>
        <v>12</v>
      </c>
      <c r="I43" s="176"/>
      <c r="J43" s="176"/>
      <c r="K43" s="176">
        <f>'実質公債費比率（分子）の構造'!N$51</f>
        <v>12</v>
      </c>
      <c r="L43" s="176"/>
      <c r="M43" s="176"/>
      <c r="N43" s="176">
        <f>'実質公債費比率（分子）の構造'!O$51</f>
        <v>7</v>
      </c>
      <c r="O43" s="176"/>
      <c r="P43" s="176"/>
    </row>
    <row r="44" spans="1:16" x14ac:dyDescent="0.2">
      <c r="A44" s="176" t="s">
        <v>69</v>
      </c>
      <c r="B44" s="176">
        <f>'実質公債費比率（分子）の構造'!K$50</f>
        <v>34</v>
      </c>
      <c r="C44" s="176"/>
      <c r="D44" s="176"/>
      <c r="E44" s="176">
        <f>'実質公債費比率（分子）の構造'!L$50</f>
        <v>28</v>
      </c>
      <c r="F44" s="176"/>
      <c r="G44" s="176"/>
      <c r="H44" s="176">
        <f>'実質公債費比率（分子）の構造'!M$50</f>
        <v>19</v>
      </c>
      <c r="I44" s="176"/>
      <c r="J44" s="176"/>
      <c r="K44" s="176">
        <f>'実質公債費比率（分子）の構造'!N$50</f>
        <v>14</v>
      </c>
      <c r="L44" s="176"/>
      <c r="M44" s="176"/>
      <c r="N44" s="176">
        <f>'実質公債費比率（分子）の構造'!O$50</f>
        <v>10</v>
      </c>
      <c r="O44" s="176"/>
      <c r="P44" s="176"/>
    </row>
    <row r="45" spans="1:16" x14ac:dyDescent="0.2">
      <c r="A45" s="176" t="s">
        <v>70</v>
      </c>
      <c r="B45" s="176">
        <f>'実質公債費比率（分子）の構造'!K$49</f>
        <v>343</v>
      </c>
      <c r="C45" s="176"/>
      <c r="D45" s="176"/>
      <c r="E45" s="176">
        <f>'実質公債費比率（分子）の構造'!L$49</f>
        <v>332</v>
      </c>
      <c r="F45" s="176"/>
      <c r="G45" s="176"/>
      <c r="H45" s="176">
        <f>'実質公債費比率（分子）の構造'!M$49</f>
        <v>349</v>
      </c>
      <c r="I45" s="176"/>
      <c r="J45" s="176"/>
      <c r="K45" s="176">
        <f>'実質公債費比率（分子）の構造'!N$49</f>
        <v>358</v>
      </c>
      <c r="L45" s="176"/>
      <c r="M45" s="176"/>
      <c r="N45" s="176">
        <f>'実質公債費比率（分子）の構造'!O$49</f>
        <v>319</v>
      </c>
      <c r="O45" s="176"/>
      <c r="P45" s="176"/>
    </row>
    <row r="46" spans="1:16" x14ac:dyDescent="0.2">
      <c r="A46" s="176" t="s">
        <v>71</v>
      </c>
      <c r="B46" s="176">
        <f>'実質公債費比率（分子）の構造'!K$48</f>
        <v>4612</v>
      </c>
      <c r="C46" s="176"/>
      <c r="D46" s="176"/>
      <c r="E46" s="176">
        <f>'実質公債費比率（分子）の構造'!L$48</f>
        <v>4515</v>
      </c>
      <c r="F46" s="176"/>
      <c r="G46" s="176"/>
      <c r="H46" s="176">
        <f>'実質公債費比率（分子）の構造'!M$48</f>
        <v>4214</v>
      </c>
      <c r="I46" s="176"/>
      <c r="J46" s="176"/>
      <c r="K46" s="176">
        <f>'実質公債費比率（分子）の構造'!N$48</f>
        <v>4098</v>
      </c>
      <c r="L46" s="176"/>
      <c r="M46" s="176"/>
      <c r="N46" s="176">
        <f>'実質公債費比率（分子）の構造'!O$48</f>
        <v>4013</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9712</v>
      </c>
      <c r="C49" s="176"/>
      <c r="D49" s="176"/>
      <c r="E49" s="176">
        <f>'実質公債費比率（分子）の構造'!L$45</f>
        <v>9603</v>
      </c>
      <c r="F49" s="176"/>
      <c r="G49" s="176"/>
      <c r="H49" s="176">
        <f>'実質公債費比率（分子）の構造'!M$45</f>
        <v>9484</v>
      </c>
      <c r="I49" s="176"/>
      <c r="J49" s="176"/>
      <c r="K49" s="176">
        <f>'実質公債費比率（分子）の構造'!N$45</f>
        <v>9554</v>
      </c>
      <c r="L49" s="176"/>
      <c r="M49" s="176"/>
      <c r="N49" s="176">
        <f>'実質公債費比率（分子）の構造'!O$45</f>
        <v>9732</v>
      </c>
      <c r="O49" s="176"/>
      <c r="P49" s="176"/>
    </row>
    <row r="50" spans="1:16" x14ac:dyDescent="0.2">
      <c r="A50" s="176" t="s">
        <v>75</v>
      </c>
      <c r="B50" s="176" t="e">
        <f>NA()</f>
        <v>#N/A</v>
      </c>
      <c r="C50" s="176">
        <f>IF(ISNUMBER('実質公債費比率（分子）の構造'!K$53),'実質公債費比率（分子）の構造'!K$53,NA())</f>
        <v>4262</v>
      </c>
      <c r="D50" s="176" t="e">
        <f>NA()</f>
        <v>#N/A</v>
      </c>
      <c r="E50" s="176" t="e">
        <f>NA()</f>
        <v>#N/A</v>
      </c>
      <c r="F50" s="176">
        <f>IF(ISNUMBER('実質公債費比率（分子）の構造'!L$53),'実質公債費比率（分子）の構造'!L$53,NA())</f>
        <v>4041</v>
      </c>
      <c r="G50" s="176" t="e">
        <f>NA()</f>
        <v>#N/A</v>
      </c>
      <c r="H50" s="176" t="e">
        <f>NA()</f>
        <v>#N/A</v>
      </c>
      <c r="I50" s="176">
        <f>IF(ISNUMBER('実質公債費比率（分子）の構造'!M$53),'実質公債費比率（分子）の構造'!M$53,NA())</f>
        <v>3676</v>
      </c>
      <c r="J50" s="176" t="e">
        <f>NA()</f>
        <v>#N/A</v>
      </c>
      <c r="K50" s="176" t="e">
        <f>NA()</f>
        <v>#N/A</v>
      </c>
      <c r="L50" s="176">
        <f>IF(ISNUMBER('実質公債費比率（分子）の構造'!N$53),'実質公債費比率（分子）の構造'!N$53,NA())</f>
        <v>3652</v>
      </c>
      <c r="M50" s="176" t="e">
        <f>NA()</f>
        <v>#N/A</v>
      </c>
      <c r="N50" s="176" t="e">
        <f>NA()</f>
        <v>#N/A</v>
      </c>
      <c r="O50" s="176">
        <f>IF(ISNUMBER('実質公債費比率（分子）の構造'!O$53),'実質公債費比率（分子）の構造'!O$53,NA())</f>
        <v>3896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108813</v>
      </c>
      <c r="E56" s="175"/>
      <c r="F56" s="175"/>
      <c r="G56" s="175">
        <f>'将来負担比率（分子）の構造'!J$52</f>
        <v>110585</v>
      </c>
      <c r="H56" s="175"/>
      <c r="I56" s="175"/>
      <c r="J56" s="175">
        <f>'将来負担比率（分子）の構造'!K$52</f>
        <v>109620</v>
      </c>
      <c r="K56" s="175"/>
      <c r="L56" s="175"/>
      <c r="M56" s="175">
        <f>'将来負担比率（分子）の構造'!L$52</f>
        <v>108593</v>
      </c>
      <c r="N56" s="175"/>
      <c r="O56" s="175"/>
      <c r="P56" s="175">
        <f>'将来負担比率（分子）の構造'!M$52</f>
        <v>104735</v>
      </c>
    </row>
    <row r="57" spans="1:16" x14ac:dyDescent="0.2">
      <c r="A57" s="175" t="s">
        <v>44</v>
      </c>
      <c r="B57" s="175"/>
      <c r="C57" s="175"/>
      <c r="D57" s="175">
        <f>'将来負担比率（分子）の構造'!I$51</f>
        <v>18726</v>
      </c>
      <c r="E57" s="175"/>
      <c r="F57" s="175"/>
      <c r="G57" s="175">
        <f>'将来負担比率（分子）の構造'!J$51</f>
        <v>17989</v>
      </c>
      <c r="H57" s="175"/>
      <c r="I57" s="175"/>
      <c r="J57" s="175">
        <f>'将来負担比率（分子）の構造'!K$51</f>
        <v>17818</v>
      </c>
      <c r="K57" s="175"/>
      <c r="L57" s="175"/>
      <c r="M57" s="175">
        <f>'将来負担比率（分子）の構造'!L$51</f>
        <v>18048</v>
      </c>
      <c r="N57" s="175"/>
      <c r="O57" s="175"/>
      <c r="P57" s="175">
        <f>'将来負担比率（分子）の構造'!M$51</f>
        <v>18503</v>
      </c>
    </row>
    <row r="58" spans="1:16" x14ac:dyDescent="0.2">
      <c r="A58" s="175" t="s">
        <v>43</v>
      </c>
      <c r="B58" s="175"/>
      <c r="C58" s="175"/>
      <c r="D58" s="175">
        <f>'将来負担比率（分子）の構造'!I$50</f>
        <v>13648</v>
      </c>
      <c r="E58" s="175"/>
      <c r="F58" s="175"/>
      <c r="G58" s="175">
        <f>'将来負担比率（分子）の構造'!J$50</f>
        <v>13514</v>
      </c>
      <c r="H58" s="175"/>
      <c r="I58" s="175"/>
      <c r="J58" s="175">
        <f>'将来負担比率（分子）の構造'!K$50</f>
        <v>12537</v>
      </c>
      <c r="K58" s="175"/>
      <c r="L58" s="175"/>
      <c r="M58" s="175">
        <f>'将来負担比率（分子）の構造'!L$50</f>
        <v>13457</v>
      </c>
      <c r="N58" s="175"/>
      <c r="O58" s="175"/>
      <c r="P58" s="175">
        <f>'将来負担比率（分子）の構造'!M$50</f>
        <v>14404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1938</v>
      </c>
      <c r="C61" s="175"/>
      <c r="D61" s="175"/>
      <c r="E61" s="175">
        <f>'将来負担比率（分子）の構造'!J$46</f>
        <v>1990</v>
      </c>
      <c r="F61" s="175"/>
      <c r="G61" s="175"/>
      <c r="H61" s="175">
        <f>'将来負担比率（分子）の構造'!K$46</f>
        <v>2225</v>
      </c>
      <c r="I61" s="175"/>
      <c r="J61" s="175"/>
      <c r="K61" s="175">
        <f>'将来負担比率（分子）の構造'!L$46</f>
        <v>2047</v>
      </c>
      <c r="L61" s="175"/>
      <c r="M61" s="175"/>
      <c r="N61" s="175">
        <f>'将来負担比率（分子）の構造'!M$46</f>
        <v>2127</v>
      </c>
      <c r="O61" s="175"/>
      <c r="P61" s="175"/>
    </row>
    <row r="62" spans="1:16" x14ac:dyDescent="0.2">
      <c r="A62" s="175" t="s">
        <v>37</v>
      </c>
      <c r="B62" s="175">
        <f>'将来負担比率（分子）の構造'!I$45</f>
        <v>9290</v>
      </c>
      <c r="C62" s="175"/>
      <c r="D62" s="175"/>
      <c r="E62" s="175">
        <f>'将来負担比率（分子）の構造'!J$45</f>
        <v>9260</v>
      </c>
      <c r="F62" s="175"/>
      <c r="G62" s="175"/>
      <c r="H62" s="175">
        <f>'将来負担比率（分子）の構造'!K$45</f>
        <v>9063</v>
      </c>
      <c r="I62" s="175"/>
      <c r="J62" s="175"/>
      <c r="K62" s="175">
        <f>'将来負担比率（分子）の構造'!L$45</f>
        <v>8938</v>
      </c>
      <c r="L62" s="175"/>
      <c r="M62" s="175"/>
      <c r="N62" s="175">
        <f>'将来負担比率（分子）の構造'!M$45</f>
        <v>9037</v>
      </c>
      <c r="O62" s="175"/>
      <c r="P62" s="175"/>
    </row>
    <row r="63" spans="1:16" x14ac:dyDescent="0.2">
      <c r="A63" s="175" t="s">
        <v>36</v>
      </c>
      <c r="B63" s="175">
        <f>'将来負担比率（分子）の構造'!I$44</f>
        <v>1986</v>
      </c>
      <c r="C63" s="175"/>
      <c r="D63" s="175"/>
      <c r="E63" s="175">
        <f>'将来負担比率（分子）の構造'!J$44</f>
        <v>2101</v>
      </c>
      <c r="F63" s="175"/>
      <c r="G63" s="175"/>
      <c r="H63" s="175">
        <f>'将来負担比率（分子）の構造'!K$44</f>
        <v>1986</v>
      </c>
      <c r="I63" s="175"/>
      <c r="J63" s="175"/>
      <c r="K63" s="175">
        <f>'将来負担比率（分子）の構造'!L$44</f>
        <v>2001</v>
      </c>
      <c r="L63" s="175"/>
      <c r="M63" s="175"/>
      <c r="N63" s="175">
        <f>'将来負担比率（分子）の構造'!M$44</f>
        <v>1951</v>
      </c>
      <c r="O63" s="175"/>
      <c r="P63" s="175"/>
    </row>
    <row r="64" spans="1:16" x14ac:dyDescent="0.2">
      <c r="A64" s="175" t="s">
        <v>35</v>
      </c>
      <c r="B64" s="175">
        <f>'将来負担比率（分子）の構造'!I$43</f>
        <v>48588</v>
      </c>
      <c r="C64" s="175"/>
      <c r="D64" s="175"/>
      <c r="E64" s="175">
        <f>'将来負担比率（分子）の構造'!J$43</f>
        <v>46082</v>
      </c>
      <c r="F64" s="175"/>
      <c r="G64" s="175"/>
      <c r="H64" s="175">
        <f>'将来負担比率（分子）の構造'!K$43</f>
        <v>41854</v>
      </c>
      <c r="I64" s="175"/>
      <c r="J64" s="175"/>
      <c r="K64" s="175">
        <f>'将来負担比率（分子）の構造'!L$43</f>
        <v>38307</v>
      </c>
      <c r="L64" s="175"/>
      <c r="M64" s="175"/>
      <c r="N64" s="175">
        <f>'将来負担比率（分子）の構造'!M$43</f>
        <v>35216</v>
      </c>
      <c r="O64" s="175"/>
      <c r="P64" s="175"/>
    </row>
    <row r="65" spans="1:16" x14ac:dyDescent="0.2">
      <c r="A65" s="175" t="s">
        <v>34</v>
      </c>
      <c r="B65" s="175">
        <f>'将来負担比率（分子）の構造'!I$42</f>
        <v>662</v>
      </c>
      <c r="C65" s="175"/>
      <c r="D65" s="175"/>
      <c r="E65" s="175">
        <f>'将来負担比率（分子）の構造'!J$42</f>
        <v>622</v>
      </c>
      <c r="F65" s="175"/>
      <c r="G65" s="175"/>
      <c r="H65" s="175">
        <f>'将来負担比率（分子）の構造'!K$42</f>
        <v>589</v>
      </c>
      <c r="I65" s="175"/>
      <c r="J65" s="175"/>
      <c r="K65" s="175">
        <f>'将来負担比率（分子）の構造'!L$42</f>
        <v>551</v>
      </c>
      <c r="L65" s="175"/>
      <c r="M65" s="175"/>
      <c r="N65" s="175">
        <f>'将来負担比率（分子）の構造'!M$42</f>
        <v>520</v>
      </c>
      <c r="O65" s="175"/>
      <c r="P65" s="175"/>
    </row>
    <row r="66" spans="1:16" x14ac:dyDescent="0.2">
      <c r="A66" s="175" t="s">
        <v>33</v>
      </c>
      <c r="B66" s="175">
        <f>'将来負担比率（分子）の構造'!I$41</f>
        <v>104981</v>
      </c>
      <c r="C66" s="175"/>
      <c r="D66" s="175"/>
      <c r="E66" s="175">
        <f>'将来負担比率（分子）の構造'!J$41</f>
        <v>110750</v>
      </c>
      <c r="F66" s="175"/>
      <c r="G66" s="175"/>
      <c r="H66" s="175">
        <f>'将来負担比率（分子）の構造'!K$41</f>
        <v>112833</v>
      </c>
      <c r="I66" s="175"/>
      <c r="J66" s="175"/>
      <c r="K66" s="175">
        <f>'将来負担比率（分子）の構造'!L$41</f>
        <v>116095</v>
      </c>
      <c r="L66" s="175"/>
      <c r="M66" s="175"/>
      <c r="N66" s="175">
        <f>'将来負担比率（分子）の構造'!M$41</f>
        <v>115229</v>
      </c>
      <c r="O66" s="175"/>
      <c r="P66" s="175"/>
    </row>
    <row r="67" spans="1:16" x14ac:dyDescent="0.2">
      <c r="A67" s="175" t="s">
        <v>79</v>
      </c>
      <c r="B67" s="175" t="e">
        <f>NA()</f>
        <v>#N/A</v>
      </c>
      <c r="C67" s="175">
        <f>IF(ISNUMBER('将来負担比率（分子）の構造'!I$53), IF('将来負担比率（分子）の構造'!I$53 &lt; 0, 0, '将来負担比率（分子）の構造'!I$53), NA())</f>
        <v>26259</v>
      </c>
      <c r="D67" s="175" t="e">
        <f>NA()</f>
        <v>#N/A</v>
      </c>
      <c r="E67" s="175" t="e">
        <f>NA()</f>
        <v>#N/A</v>
      </c>
      <c r="F67" s="175">
        <f>IF(ISNUMBER('将来負担比率（分子）の構造'!J$53), IF('将来負担比率（分子）の構造'!J$53 &lt; 0, 0, '将来負担比率（分子）の構造'!J$53), NA())</f>
        <v>28717</v>
      </c>
      <c r="G67" s="175" t="e">
        <f>NA()</f>
        <v>#N/A</v>
      </c>
      <c r="H67" s="175" t="e">
        <f>NA()</f>
        <v>#N/A</v>
      </c>
      <c r="I67" s="175">
        <f>IF(ISNUMBER('将来負担比率（分子）の構造'!K$53), IF('将来負担比率（分子）の構造'!K$53 &lt; 0, 0, '将来負担比率（分子）の構造'!K$53), NA())</f>
        <v>28575</v>
      </c>
      <c r="J67" s="175" t="e">
        <f>NA()</f>
        <v>#N/A</v>
      </c>
      <c r="K67" s="175" t="e">
        <f>NA()</f>
        <v>#N/A</v>
      </c>
      <c r="L67" s="175">
        <f>IF(ISNUMBER('将来負担比率（分子）の構造'!L$53), IF('将来負担比率（分子）の構造'!L$53 &lt; 0, 0, '将来負担比率（分子）の構造'!L$53), NA())</f>
        <v>27841</v>
      </c>
      <c r="M67" s="175" t="e">
        <f>NA()</f>
        <v>#N/A</v>
      </c>
      <c r="N67" s="175" t="e">
        <f>NA()</f>
        <v>#N/A</v>
      </c>
      <c r="O67" s="175">
        <f>IF(ISNUMBER('将来負担比率（分子）の構造'!M$53), IF('将来負担比率（分子）の構造'!M$53 &lt; 0, 0, '将来負担比率（分子）の構造'!M$53), NA())</f>
        <v>26438</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3271</v>
      </c>
      <c r="C72" s="179">
        <f>基金残高に係る経年分析!G55</f>
        <v>3520</v>
      </c>
      <c r="D72" s="179">
        <f>基金残高に係る経年分析!H55</f>
        <v>3757</v>
      </c>
    </row>
    <row r="73" spans="1:16" x14ac:dyDescent="0.2">
      <c r="A73" s="178" t="s">
        <v>82</v>
      </c>
      <c r="B73" s="179">
        <f>基金残高に係る経年分析!F56</f>
        <v>1026</v>
      </c>
      <c r="C73" s="179">
        <f>基金残高に係る経年分析!G56</f>
        <v>1034</v>
      </c>
      <c r="D73" s="179">
        <f>基金残高に係る経年分析!H56</f>
        <v>1043</v>
      </c>
    </row>
    <row r="74" spans="1:16" x14ac:dyDescent="0.2">
      <c r="A74" s="178" t="s">
        <v>83</v>
      </c>
      <c r="B74" s="179">
        <f>基金残高に係る経年分析!F57</f>
        <v>6034</v>
      </c>
      <c r="C74" s="179">
        <f>基金残高に係る経年分析!G57</f>
        <v>5843</v>
      </c>
      <c r="D74" s="179">
        <f>基金残高に係る経年分析!H57</f>
        <v>6024</v>
      </c>
    </row>
  </sheetData>
  <sheetProtection algorithmName="SHA-512" hashValue="LPHEg5ZSBN+X1l43MF6jukG48ZiVw+0FF8wh92swi0nZZZPkc9uZqJYdLKcccnkVimdTl3Q6PQMijCMirPbzaw==" saltValue="vEPfC7XKe2bLHijNa4M2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24069355</v>
      </c>
      <c r="S5" s="613"/>
      <c r="T5" s="613"/>
      <c r="U5" s="613"/>
      <c r="V5" s="613"/>
      <c r="W5" s="613"/>
      <c r="X5" s="613"/>
      <c r="Y5" s="614"/>
      <c r="Z5" s="615">
        <v>20.9</v>
      </c>
      <c r="AA5" s="615"/>
      <c r="AB5" s="615"/>
      <c r="AC5" s="615"/>
      <c r="AD5" s="616">
        <v>23528301</v>
      </c>
      <c r="AE5" s="616"/>
      <c r="AF5" s="616"/>
      <c r="AG5" s="616"/>
      <c r="AH5" s="616"/>
      <c r="AI5" s="616"/>
      <c r="AJ5" s="616"/>
      <c r="AK5" s="616"/>
      <c r="AL5" s="617">
        <v>45.8</v>
      </c>
      <c r="AM5" s="618"/>
      <c r="AN5" s="618"/>
      <c r="AO5" s="619"/>
      <c r="AP5" s="609" t="s">
        <v>232</v>
      </c>
      <c r="AQ5" s="610"/>
      <c r="AR5" s="610"/>
      <c r="AS5" s="610"/>
      <c r="AT5" s="610"/>
      <c r="AU5" s="610"/>
      <c r="AV5" s="610"/>
      <c r="AW5" s="610"/>
      <c r="AX5" s="610"/>
      <c r="AY5" s="610"/>
      <c r="AZ5" s="610"/>
      <c r="BA5" s="610"/>
      <c r="BB5" s="610"/>
      <c r="BC5" s="610"/>
      <c r="BD5" s="610"/>
      <c r="BE5" s="610"/>
      <c r="BF5" s="611"/>
      <c r="BG5" s="623">
        <v>23509290</v>
      </c>
      <c r="BH5" s="624"/>
      <c r="BI5" s="624"/>
      <c r="BJ5" s="624"/>
      <c r="BK5" s="624"/>
      <c r="BL5" s="624"/>
      <c r="BM5" s="624"/>
      <c r="BN5" s="625"/>
      <c r="BO5" s="626">
        <v>97.7</v>
      </c>
      <c r="BP5" s="626"/>
      <c r="BQ5" s="626"/>
      <c r="BR5" s="626"/>
      <c r="BS5" s="627">
        <v>1168061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695622</v>
      </c>
      <c r="S6" s="624"/>
      <c r="T6" s="624"/>
      <c r="U6" s="624"/>
      <c r="V6" s="624"/>
      <c r="W6" s="624"/>
      <c r="X6" s="624"/>
      <c r="Y6" s="625"/>
      <c r="Z6" s="626">
        <v>0.6</v>
      </c>
      <c r="AA6" s="626"/>
      <c r="AB6" s="626"/>
      <c r="AC6" s="626"/>
      <c r="AD6" s="627">
        <v>695622</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23509290</v>
      </c>
      <c r="BH6" s="624"/>
      <c r="BI6" s="624"/>
      <c r="BJ6" s="624"/>
      <c r="BK6" s="624"/>
      <c r="BL6" s="624"/>
      <c r="BM6" s="624"/>
      <c r="BN6" s="625"/>
      <c r="BO6" s="626">
        <v>97.7</v>
      </c>
      <c r="BP6" s="626"/>
      <c r="BQ6" s="626"/>
      <c r="BR6" s="626"/>
      <c r="BS6" s="627">
        <v>1168061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439051</v>
      </c>
      <c r="CS6" s="624"/>
      <c r="CT6" s="624"/>
      <c r="CU6" s="624"/>
      <c r="CV6" s="624"/>
      <c r="CW6" s="624"/>
      <c r="CX6" s="624"/>
      <c r="CY6" s="625"/>
      <c r="CZ6" s="617">
        <v>0.4</v>
      </c>
      <c r="DA6" s="618"/>
      <c r="DB6" s="618"/>
      <c r="DC6" s="634"/>
      <c r="DD6" s="632" t="s">
        <v>134</v>
      </c>
      <c r="DE6" s="624"/>
      <c r="DF6" s="624"/>
      <c r="DG6" s="624"/>
      <c r="DH6" s="624"/>
      <c r="DI6" s="624"/>
      <c r="DJ6" s="624"/>
      <c r="DK6" s="624"/>
      <c r="DL6" s="624"/>
      <c r="DM6" s="624"/>
      <c r="DN6" s="624"/>
      <c r="DO6" s="624"/>
      <c r="DP6" s="625"/>
      <c r="DQ6" s="632">
        <v>438016</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13846</v>
      </c>
      <c r="S7" s="624"/>
      <c r="T7" s="624"/>
      <c r="U7" s="624"/>
      <c r="V7" s="624"/>
      <c r="W7" s="624"/>
      <c r="X7" s="624"/>
      <c r="Y7" s="625"/>
      <c r="Z7" s="626">
        <v>0</v>
      </c>
      <c r="AA7" s="626"/>
      <c r="AB7" s="626"/>
      <c r="AC7" s="626"/>
      <c r="AD7" s="627">
        <v>13846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10268845</v>
      </c>
      <c r="BH7" s="624"/>
      <c r="BI7" s="624"/>
      <c r="BJ7" s="624"/>
      <c r="BK7" s="624"/>
      <c r="BL7" s="624"/>
      <c r="BM7" s="624"/>
      <c r="BN7" s="625"/>
      <c r="BO7" s="626">
        <v>42.7</v>
      </c>
      <c r="BP7" s="626"/>
      <c r="BQ7" s="626"/>
      <c r="BR7" s="626"/>
      <c r="BS7" s="627">
        <v>425862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11893687</v>
      </c>
      <c r="CS7" s="624"/>
      <c r="CT7" s="624"/>
      <c r="CU7" s="624"/>
      <c r="CV7" s="624"/>
      <c r="CW7" s="624"/>
      <c r="CX7" s="624"/>
      <c r="CY7" s="625"/>
      <c r="CZ7" s="626">
        <v>10.6</v>
      </c>
      <c r="DA7" s="626"/>
      <c r="DB7" s="626"/>
      <c r="DC7" s="626"/>
      <c r="DD7" s="632">
        <v>2157089</v>
      </c>
      <c r="DE7" s="624"/>
      <c r="DF7" s="624"/>
      <c r="DG7" s="624"/>
      <c r="DH7" s="624"/>
      <c r="DI7" s="624"/>
      <c r="DJ7" s="624"/>
      <c r="DK7" s="624"/>
      <c r="DL7" s="624"/>
      <c r="DM7" s="624"/>
      <c r="DN7" s="624"/>
      <c r="DO7" s="624"/>
      <c r="DP7" s="625"/>
      <c r="DQ7" s="632">
        <v>7573069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108239</v>
      </c>
      <c r="S8" s="624"/>
      <c r="T8" s="624"/>
      <c r="U8" s="624"/>
      <c r="V8" s="624"/>
      <c r="W8" s="624"/>
      <c r="X8" s="624"/>
      <c r="Y8" s="625"/>
      <c r="Z8" s="626">
        <v>0.1</v>
      </c>
      <c r="AA8" s="626"/>
      <c r="AB8" s="626"/>
      <c r="AC8" s="626"/>
      <c r="AD8" s="627">
        <v>108239</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322809</v>
      </c>
      <c r="BH8" s="624"/>
      <c r="BI8" s="624"/>
      <c r="BJ8" s="624"/>
      <c r="BK8" s="624"/>
      <c r="BL8" s="624"/>
      <c r="BM8" s="624"/>
      <c r="BN8" s="625"/>
      <c r="BO8" s="626">
        <v>1.3</v>
      </c>
      <c r="BP8" s="626"/>
      <c r="BQ8" s="626"/>
      <c r="BR8" s="626"/>
      <c r="BS8" s="627" t="s">
        <v>134</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37390485</v>
      </c>
      <c r="CS8" s="624"/>
      <c r="CT8" s="624"/>
      <c r="CU8" s="624"/>
      <c r="CV8" s="624"/>
      <c r="CW8" s="624"/>
      <c r="CX8" s="624"/>
      <c r="CY8" s="625"/>
      <c r="CZ8" s="626">
        <v>33.299999999999997</v>
      </c>
      <c r="DA8" s="626"/>
      <c r="DB8" s="626"/>
      <c r="DC8" s="626"/>
      <c r="DD8" s="632">
        <v>275302</v>
      </c>
      <c r="DE8" s="624"/>
      <c r="DF8" s="624"/>
      <c r="DG8" s="624"/>
      <c r="DH8" s="624"/>
      <c r="DI8" s="624"/>
      <c r="DJ8" s="624"/>
      <c r="DK8" s="624"/>
      <c r="DL8" s="624"/>
      <c r="DM8" s="624"/>
      <c r="DN8" s="624"/>
      <c r="DO8" s="624"/>
      <c r="DP8" s="625"/>
      <c r="DQ8" s="632">
        <v>17834465</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86147</v>
      </c>
      <c r="S9" s="624"/>
      <c r="T9" s="624"/>
      <c r="U9" s="624"/>
      <c r="V9" s="624"/>
      <c r="W9" s="624"/>
      <c r="X9" s="624"/>
      <c r="Y9" s="625"/>
      <c r="Z9" s="626">
        <v>0.1</v>
      </c>
      <c r="AA9" s="626"/>
      <c r="AB9" s="626"/>
      <c r="AC9" s="626"/>
      <c r="AD9" s="627">
        <v>86147</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8172707</v>
      </c>
      <c r="BH9" s="624"/>
      <c r="BI9" s="624"/>
      <c r="BJ9" s="624"/>
      <c r="BK9" s="624"/>
      <c r="BL9" s="624"/>
      <c r="BM9" s="624"/>
      <c r="BN9" s="625"/>
      <c r="BO9" s="626">
        <v>34</v>
      </c>
      <c r="BP9" s="626"/>
      <c r="BQ9" s="626"/>
      <c r="BR9" s="626"/>
      <c r="BS9" s="627" t="s">
        <v>134</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10579376</v>
      </c>
      <c r="CS9" s="624"/>
      <c r="CT9" s="624"/>
      <c r="CU9" s="624"/>
      <c r="CV9" s="624"/>
      <c r="CW9" s="624"/>
      <c r="CX9" s="624"/>
      <c r="CY9" s="625"/>
      <c r="CZ9" s="626">
        <v>9.4</v>
      </c>
      <c r="DA9" s="626"/>
      <c r="DB9" s="626"/>
      <c r="DC9" s="626"/>
      <c r="DD9" s="632">
        <v>24930</v>
      </c>
      <c r="DE9" s="624"/>
      <c r="DF9" s="624"/>
      <c r="DG9" s="624"/>
      <c r="DH9" s="624"/>
      <c r="DI9" s="624"/>
      <c r="DJ9" s="624"/>
      <c r="DK9" s="624"/>
      <c r="DL9" s="624"/>
      <c r="DM9" s="624"/>
      <c r="DN9" s="624"/>
      <c r="DO9" s="624"/>
      <c r="DP9" s="625"/>
      <c r="DQ9" s="632">
        <v>6558795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134</v>
      </c>
      <c r="S10" s="624"/>
      <c r="T10" s="624"/>
      <c r="U10" s="624"/>
      <c r="V10" s="624"/>
      <c r="W10" s="624"/>
      <c r="X10" s="624"/>
      <c r="Y10" s="625"/>
      <c r="Z10" s="626" t="s">
        <v>134</v>
      </c>
      <c r="AA10" s="626"/>
      <c r="AB10" s="626"/>
      <c r="AC10" s="626"/>
      <c r="AD10" s="627" t="s">
        <v>134</v>
      </c>
      <c r="AE10" s="627"/>
      <c r="AF10" s="627"/>
      <c r="AG10" s="627"/>
      <c r="AH10" s="627"/>
      <c r="AI10" s="627"/>
      <c r="AJ10" s="627"/>
      <c r="AK10" s="627"/>
      <c r="AL10" s="628" t="s">
        <v>134</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665689</v>
      </c>
      <c r="BH10" s="624"/>
      <c r="BI10" s="624"/>
      <c r="BJ10" s="624"/>
      <c r="BK10" s="624"/>
      <c r="BL10" s="624"/>
      <c r="BM10" s="624"/>
      <c r="BN10" s="625"/>
      <c r="BO10" s="626">
        <v>2.8</v>
      </c>
      <c r="BP10" s="626"/>
      <c r="BQ10" s="626"/>
      <c r="BR10" s="626"/>
      <c r="BS10" s="627">
        <v>110711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134</v>
      </c>
      <c r="CS10" s="624"/>
      <c r="CT10" s="624"/>
      <c r="CU10" s="624"/>
      <c r="CV10" s="624"/>
      <c r="CW10" s="624"/>
      <c r="CX10" s="624"/>
      <c r="CY10" s="625"/>
      <c r="CZ10" s="626" t="s">
        <v>134</v>
      </c>
      <c r="DA10" s="626"/>
      <c r="DB10" s="626"/>
      <c r="DC10" s="626"/>
      <c r="DD10" s="632" t="s">
        <v>134</v>
      </c>
      <c r="DE10" s="624"/>
      <c r="DF10" s="624"/>
      <c r="DG10" s="624"/>
      <c r="DH10" s="624"/>
      <c r="DI10" s="624"/>
      <c r="DJ10" s="624"/>
      <c r="DK10" s="624"/>
      <c r="DL10" s="624"/>
      <c r="DM10" s="624"/>
      <c r="DN10" s="624"/>
      <c r="DO10" s="624"/>
      <c r="DP10" s="625"/>
      <c r="DQ10" s="632" t="s">
        <v>134</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4718627</v>
      </c>
      <c r="S11" s="624"/>
      <c r="T11" s="624"/>
      <c r="U11" s="624"/>
      <c r="V11" s="624"/>
      <c r="W11" s="624"/>
      <c r="X11" s="624"/>
      <c r="Y11" s="625"/>
      <c r="Z11" s="628">
        <v>4.0999999999999996</v>
      </c>
      <c r="AA11" s="629"/>
      <c r="AB11" s="629"/>
      <c r="AC11" s="635"/>
      <c r="AD11" s="632">
        <v>4718627</v>
      </c>
      <c r="AE11" s="624"/>
      <c r="AF11" s="624"/>
      <c r="AG11" s="624"/>
      <c r="AH11" s="624"/>
      <c r="AI11" s="624"/>
      <c r="AJ11" s="624"/>
      <c r="AK11" s="625"/>
      <c r="AL11" s="628">
        <v>9.1999999999999993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1107640</v>
      </c>
      <c r="BH11" s="624"/>
      <c r="BI11" s="624"/>
      <c r="BJ11" s="624"/>
      <c r="BK11" s="624"/>
      <c r="BL11" s="624"/>
      <c r="BM11" s="624"/>
      <c r="BN11" s="625"/>
      <c r="BO11" s="626">
        <v>4.5999999999999996</v>
      </c>
      <c r="BP11" s="626"/>
      <c r="BQ11" s="626"/>
      <c r="BR11" s="626"/>
      <c r="BS11" s="627">
        <v>315151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3753838</v>
      </c>
      <c r="CS11" s="624"/>
      <c r="CT11" s="624"/>
      <c r="CU11" s="624"/>
      <c r="CV11" s="624"/>
      <c r="CW11" s="624"/>
      <c r="CX11" s="624"/>
      <c r="CY11" s="625"/>
      <c r="CZ11" s="626">
        <v>3.3</v>
      </c>
      <c r="DA11" s="626"/>
      <c r="DB11" s="626"/>
      <c r="DC11" s="626"/>
      <c r="DD11" s="632">
        <v>584204</v>
      </c>
      <c r="DE11" s="624"/>
      <c r="DF11" s="624"/>
      <c r="DG11" s="624"/>
      <c r="DH11" s="624"/>
      <c r="DI11" s="624"/>
      <c r="DJ11" s="624"/>
      <c r="DK11" s="624"/>
      <c r="DL11" s="624"/>
      <c r="DM11" s="624"/>
      <c r="DN11" s="624"/>
      <c r="DO11" s="624"/>
      <c r="DP11" s="625"/>
      <c r="DQ11" s="632">
        <v>2516246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22148</v>
      </c>
      <c r="S12" s="624"/>
      <c r="T12" s="624"/>
      <c r="U12" s="624"/>
      <c r="V12" s="624"/>
      <c r="W12" s="624"/>
      <c r="X12" s="624"/>
      <c r="Y12" s="625"/>
      <c r="Z12" s="626">
        <v>0</v>
      </c>
      <c r="AA12" s="626"/>
      <c r="AB12" s="626"/>
      <c r="AC12" s="626"/>
      <c r="AD12" s="627">
        <v>22148</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11256968</v>
      </c>
      <c r="BH12" s="624"/>
      <c r="BI12" s="624"/>
      <c r="BJ12" s="624"/>
      <c r="BK12" s="624"/>
      <c r="BL12" s="624"/>
      <c r="BM12" s="624"/>
      <c r="BN12" s="625"/>
      <c r="BO12" s="626">
        <v>46.8</v>
      </c>
      <c r="BP12" s="626"/>
      <c r="BQ12" s="626"/>
      <c r="BR12" s="626"/>
      <c r="BS12" s="627">
        <v>742199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16819608</v>
      </c>
      <c r="CS12" s="624"/>
      <c r="CT12" s="624"/>
      <c r="CU12" s="624"/>
      <c r="CV12" s="624"/>
      <c r="CW12" s="624"/>
      <c r="CX12" s="624"/>
      <c r="CY12" s="625"/>
      <c r="CZ12" s="626">
        <v>15</v>
      </c>
      <c r="DA12" s="626"/>
      <c r="DB12" s="626"/>
      <c r="DC12" s="626"/>
      <c r="DD12" s="632">
        <v>129633</v>
      </c>
      <c r="DE12" s="624"/>
      <c r="DF12" s="624"/>
      <c r="DG12" s="624"/>
      <c r="DH12" s="624"/>
      <c r="DI12" s="624"/>
      <c r="DJ12" s="624"/>
      <c r="DK12" s="624"/>
      <c r="DL12" s="624"/>
      <c r="DM12" s="624"/>
      <c r="DN12" s="624"/>
      <c r="DO12" s="624"/>
      <c r="DP12" s="625"/>
      <c r="DQ12" s="632">
        <v>1957803</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134</v>
      </c>
      <c r="S13" s="624"/>
      <c r="T13" s="624"/>
      <c r="U13" s="624"/>
      <c r="V13" s="624"/>
      <c r="W13" s="624"/>
      <c r="X13" s="624"/>
      <c r="Y13" s="625"/>
      <c r="Z13" s="626" t="s">
        <v>134</v>
      </c>
      <c r="AA13" s="626"/>
      <c r="AB13" s="626"/>
      <c r="AC13" s="626"/>
      <c r="AD13" s="627" t="s">
        <v>134</v>
      </c>
      <c r="AE13" s="627"/>
      <c r="AF13" s="627"/>
      <c r="AG13" s="627"/>
      <c r="AH13" s="627"/>
      <c r="AI13" s="627"/>
      <c r="AJ13" s="627"/>
      <c r="AK13" s="627"/>
      <c r="AL13" s="628" t="s">
        <v>134</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11135310</v>
      </c>
      <c r="BH13" s="624"/>
      <c r="BI13" s="624"/>
      <c r="BJ13" s="624"/>
      <c r="BK13" s="624"/>
      <c r="BL13" s="624"/>
      <c r="BM13" s="624"/>
      <c r="BN13" s="625"/>
      <c r="BO13" s="626">
        <v>46.3</v>
      </c>
      <c r="BP13" s="626"/>
      <c r="BQ13" s="626"/>
      <c r="BR13" s="626"/>
      <c r="BS13" s="627">
        <v>742199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7247545</v>
      </c>
      <c r="CS13" s="624"/>
      <c r="CT13" s="624"/>
      <c r="CU13" s="624"/>
      <c r="CV13" s="624"/>
      <c r="CW13" s="624"/>
      <c r="CX13" s="624"/>
      <c r="CY13" s="625"/>
      <c r="CZ13" s="626">
        <v>6.4</v>
      </c>
      <c r="DA13" s="626"/>
      <c r="DB13" s="626"/>
      <c r="DC13" s="626"/>
      <c r="DD13" s="632">
        <v>2023425</v>
      </c>
      <c r="DE13" s="624"/>
      <c r="DF13" s="624"/>
      <c r="DG13" s="624"/>
      <c r="DH13" s="624"/>
      <c r="DI13" s="624"/>
      <c r="DJ13" s="624"/>
      <c r="DK13" s="624"/>
      <c r="DL13" s="624"/>
      <c r="DM13" s="624"/>
      <c r="DN13" s="624"/>
      <c r="DO13" s="624"/>
      <c r="DP13" s="625"/>
      <c r="DQ13" s="632">
        <v>4874094</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29</v>
      </c>
      <c r="S14" s="624"/>
      <c r="T14" s="624"/>
      <c r="U14" s="624"/>
      <c r="V14" s="624"/>
      <c r="W14" s="624"/>
      <c r="X14" s="624"/>
      <c r="Y14" s="625"/>
      <c r="Z14" s="626">
        <v>0</v>
      </c>
      <c r="AA14" s="626"/>
      <c r="AB14" s="626"/>
      <c r="AC14" s="626"/>
      <c r="AD14" s="627">
        <v>29</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688729</v>
      </c>
      <c r="BH14" s="624"/>
      <c r="BI14" s="624"/>
      <c r="BJ14" s="624"/>
      <c r="BK14" s="624"/>
      <c r="BL14" s="624"/>
      <c r="BM14" s="624"/>
      <c r="BN14" s="625"/>
      <c r="BO14" s="626">
        <v>2.9</v>
      </c>
      <c r="BP14" s="626"/>
      <c r="BQ14" s="626"/>
      <c r="BR14" s="626"/>
      <c r="BS14" s="627" t="s">
        <v>134</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2664063</v>
      </c>
      <c r="CS14" s="624"/>
      <c r="CT14" s="624"/>
      <c r="CU14" s="624"/>
      <c r="CV14" s="624"/>
      <c r="CW14" s="624"/>
      <c r="CX14" s="624"/>
      <c r="CY14" s="625"/>
      <c r="CZ14" s="626">
        <v>2.4</v>
      </c>
      <c r="DA14" s="626"/>
      <c r="DB14" s="626"/>
      <c r="DC14" s="626"/>
      <c r="DD14" s="632">
        <v>53626</v>
      </c>
      <c r="DE14" s="624"/>
      <c r="DF14" s="624"/>
      <c r="DG14" s="624"/>
      <c r="DH14" s="624"/>
      <c r="DI14" s="624"/>
      <c r="DJ14" s="624"/>
      <c r="DK14" s="624"/>
      <c r="DL14" s="624"/>
      <c r="DM14" s="624"/>
      <c r="DN14" s="624"/>
      <c r="DO14" s="624"/>
      <c r="DP14" s="625"/>
      <c r="DQ14" s="632">
        <v>2537318</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134</v>
      </c>
      <c r="S15" s="624"/>
      <c r="T15" s="624"/>
      <c r="U15" s="624"/>
      <c r="V15" s="624"/>
      <c r="W15" s="624"/>
      <c r="X15" s="624"/>
      <c r="Y15" s="625"/>
      <c r="Z15" s="626" t="s">
        <v>134</v>
      </c>
      <c r="AA15" s="626"/>
      <c r="AB15" s="626"/>
      <c r="AC15" s="626"/>
      <c r="AD15" s="627" t="s">
        <v>134</v>
      </c>
      <c r="AE15" s="627"/>
      <c r="AF15" s="627"/>
      <c r="AG15" s="627"/>
      <c r="AH15" s="627"/>
      <c r="AI15" s="627"/>
      <c r="AJ15" s="627"/>
      <c r="AK15" s="627"/>
      <c r="AL15" s="628" t="s">
        <v>134</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1294748</v>
      </c>
      <c r="BH15" s="624"/>
      <c r="BI15" s="624"/>
      <c r="BJ15" s="624"/>
      <c r="BK15" s="624"/>
      <c r="BL15" s="624"/>
      <c r="BM15" s="624"/>
      <c r="BN15" s="625"/>
      <c r="BO15" s="626">
        <v>5.4</v>
      </c>
      <c r="BP15" s="626"/>
      <c r="BQ15" s="626"/>
      <c r="BR15" s="626"/>
      <c r="BS15" s="627" t="s">
        <v>134</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11300589</v>
      </c>
      <c r="CS15" s="624"/>
      <c r="CT15" s="624"/>
      <c r="CU15" s="624"/>
      <c r="CV15" s="624"/>
      <c r="CW15" s="624"/>
      <c r="CX15" s="624"/>
      <c r="CY15" s="625"/>
      <c r="CZ15" s="626">
        <v>10.1</v>
      </c>
      <c r="DA15" s="626"/>
      <c r="DB15" s="626"/>
      <c r="DC15" s="626"/>
      <c r="DD15" s="632">
        <v>3287399</v>
      </c>
      <c r="DE15" s="624"/>
      <c r="DF15" s="624"/>
      <c r="DG15" s="624"/>
      <c r="DH15" s="624"/>
      <c r="DI15" s="624"/>
      <c r="DJ15" s="624"/>
      <c r="DK15" s="624"/>
      <c r="DL15" s="624"/>
      <c r="DM15" s="624"/>
      <c r="DN15" s="624"/>
      <c r="DO15" s="624"/>
      <c r="DP15" s="625"/>
      <c r="DQ15" s="632">
        <v>6403310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53933</v>
      </c>
      <c r="S16" s="624"/>
      <c r="T16" s="624"/>
      <c r="U16" s="624"/>
      <c r="V16" s="624"/>
      <c r="W16" s="624"/>
      <c r="X16" s="624"/>
      <c r="Y16" s="625"/>
      <c r="Z16" s="626">
        <v>0</v>
      </c>
      <c r="AA16" s="626"/>
      <c r="AB16" s="626"/>
      <c r="AC16" s="626"/>
      <c r="AD16" s="627">
        <v>53933</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134</v>
      </c>
      <c r="BH16" s="624"/>
      <c r="BI16" s="624"/>
      <c r="BJ16" s="624"/>
      <c r="BK16" s="624"/>
      <c r="BL16" s="624"/>
      <c r="BM16" s="624"/>
      <c r="BN16" s="625"/>
      <c r="BO16" s="626" t="s">
        <v>134</v>
      </c>
      <c r="BP16" s="626"/>
      <c r="BQ16" s="626"/>
      <c r="BR16" s="626"/>
      <c r="BS16" s="627" t="s">
        <v>134</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543193</v>
      </c>
      <c r="CS16" s="624"/>
      <c r="CT16" s="624"/>
      <c r="CU16" s="624"/>
      <c r="CV16" s="624"/>
      <c r="CW16" s="624"/>
      <c r="CX16" s="624"/>
      <c r="CY16" s="625"/>
      <c r="CZ16" s="626">
        <v>0.5</v>
      </c>
      <c r="DA16" s="626"/>
      <c r="DB16" s="626"/>
      <c r="DC16" s="626"/>
      <c r="DD16" s="632" t="s">
        <v>134</v>
      </c>
      <c r="DE16" s="624"/>
      <c r="DF16" s="624"/>
      <c r="DG16" s="624"/>
      <c r="DH16" s="624"/>
      <c r="DI16" s="624"/>
      <c r="DJ16" s="624"/>
      <c r="DK16" s="624"/>
      <c r="DL16" s="624"/>
      <c r="DM16" s="624"/>
      <c r="DN16" s="624"/>
      <c r="DO16" s="624"/>
      <c r="DP16" s="625"/>
      <c r="DQ16" s="632">
        <v>4476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365635</v>
      </c>
      <c r="S17" s="624"/>
      <c r="T17" s="624"/>
      <c r="U17" s="624"/>
      <c r="V17" s="624"/>
      <c r="W17" s="624"/>
      <c r="X17" s="624"/>
      <c r="Y17" s="625"/>
      <c r="Z17" s="626">
        <v>0.3</v>
      </c>
      <c r="AA17" s="626"/>
      <c r="AB17" s="626"/>
      <c r="AC17" s="626"/>
      <c r="AD17" s="627">
        <v>365635</v>
      </c>
      <c r="AE17" s="627"/>
      <c r="AF17" s="627"/>
      <c r="AG17" s="627"/>
      <c r="AH17" s="627"/>
      <c r="AI17" s="627"/>
      <c r="AJ17" s="627"/>
      <c r="AK17" s="627"/>
      <c r="AL17" s="628">
        <v>0.7</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134</v>
      </c>
      <c r="BH17" s="624"/>
      <c r="BI17" s="624"/>
      <c r="BJ17" s="624"/>
      <c r="BK17" s="624"/>
      <c r="BL17" s="624"/>
      <c r="BM17" s="624"/>
      <c r="BN17" s="625"/>
      <c r="BO17" s="626" t="s">
        <v>134</v>
      </c>
      <c r="BP17" s="626"/>
      <c r="BQ17" s="626"/>
      <c r="BR17" s="626"/>
      <c r="BS17" s="627" t="s">
        <v>134</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9739489</v>
      </c>
      <c r="CS17" s="624"/>
      <c r="CT17" s="624"/>
      <c r="CU17" s="624"/>
      <c r="CV17" s="624"/>
      <c r="CW17" s="624"/>
      <c r="CX17" s="624"/>
      <c r="CY17" s="625"/>
      <c r="CZ17" s="626">
        <v>8.6999999999999993</v>
      </c>
      <c r="DA17" s="626"/>
      <c r="DB17" s="626"/>
      <c r="DC17" s="626"/>
      <c r="DD17" s="632" t="s">
        <v>134</v>
      </c>
      <c r="DE17" s="624"/>
      <c r="DF17" s="624"/>
      <c r="DG17" s="624"/>
      <c r="DH17" s="624"/>
      <c r="DI17" s="624"/>
      <c r="DJ17" s="624"/>
      <c r="DK17" s="624"/>
      <c r="DL17" s="624"/>
      <c r="DM17" s="624"/>
      <c r="DN17" s="624"/>
      <c r="DO17" s="624"/>
      <c r="DP17" s="625"/>
      <c r="DQ17" s="632">
        <v>9136375</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194422</v>
      </c>
      <c r="S18" s="624"/>
      <c r="T18" s="624"/>
      <c r="U18" s="624"/>
      <c r="V18" s="624"/>
      <c r="W18" s="624"/>
      <c r="X18" s="624"/>
      <c r="Y18" s="625"/>
      <c r="Z18" s="626">
        <v>0.2</v>
      </c>
      <c r="AA18" s="626"/>
      <c r="AB18" s="626"/>
      <c r="AC18" s="626"/>
      <c r="AD18" s="627">
        <v>194422</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134</v>
      </c>
      <c r="BH18" s="624"/>
      <c r="BI18" s="624"/>
      <c r="BJ18" s="624"/>
      <c r="BK18" s="624"/>
      <c r="BL18" s="624"/>
      <c r="BM18" s="624"/>
      <c r="BN18" s="625"/>
      <c r="BO18" s="626" t="s">
        <v>134</v>
      </c>
      <c r="BP18" s="626"/>
      <c r="BQ18" s="626"/>
      <c r="BR18" s="626"/>
      <c r="BS18" s="627" t="s">
        <v>134</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134</v>
      </c>
      <c r="CS18" s="624"/>
      <c r="CT18" s="624"/>
      <c r="CU18" s="624"/>
      <c r="CV18" s="624"/>
      <c r="CW18" s="624"/>
      <c r="CX18" s="624"/>
      <c r="CY18" s="625"/>
      <c r="CZ18" s="626" t="s">
        <v>134</v>
      </c>
      <c r="DA18" s="626"/>
      <c r="DB18" s="626"/>
      <c r="DC18" s="626"/>
      <c r="DD18" s="632" t="s">
        <v>134</v>
      </c>
      <c r="DE18" s="624"/>
      <c r="DF18" s="624"/>
      <c r="DG18" s="624"/>
      <c r="DH18" s="624"/>
      <c r="DI18" s="624"/>
      <c r="DJ18" s="624"/>
      <c r="DK18" s="624"/>
      <c r="DL18" s="624"/>
      <c r="DM18" s="624"/>
      <c r="DN18" s="624"/>
      <c r="DO18" s="624"/>
      <c r="DP18" s="625"/>
      <c r="DQ18" s="632" t="s">
        <v>134</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176470</v>
      </c>
      <c r="S19" s="624"/>
      <c r="T19" s="624"/>
      <c r="U19" s="624"/>
      <c r="V19" s="624"/>
      <c r="W19" s="624"/>
      <c r="X19" s="624"/>
      <c r="Y19" s="625"/>
      <c r="Z19" s="626">
        <v>0.2</v>
      </c>
      <c r="AA19" s="626"/>
      <c r="AB19" s="626"/>
      <c r="AC19" s="626"/>
      <c r="AD19" s="627">
        <v>176470</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560065</v>
      </c>
      <c r="BH19" s="624"/>
      <c r="BI19" s="624"/>
      <c r="BJ19" s="624"/>
      <c r="BK19" s="624"/>
      <c r="BL19" s="624"/>
      <c r="BM19" s="624"/>
      <c r="BN19" s="625"/>
      <c r="BO19" s="626">
        <v>2.2999999999999998</v>
      </c>
      <c r="BP19" s="626"/>
      <c r="BQ19" s="626"/>
      <c r="BR19" s="626"/>
      <c r="BS19" s="627" t="s">
        <v>134</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134</v>
      </c>
      <c r="CS19" s="624"/>
      <c r="CT19" s="624"/>
      <c r="CU19" s="624"/>
      <c r="CV19" s="624"/>
      <c r="CW19" s="624"/>
      <c r="CX19" s="624"/>
      <c r="CY19" s="625"/>
      <c r="CZ19" s="626" t="s">
        <v>134</v>
      </c>
      <c r="DA19" s="626"/>
      <c r="DB19" s="626"/>
      <c r="DC19" s="626"/>
      <c r="DD19" s="632" t="s">
        <v>134</v>
      </c>
      <c r="DE19" s="624"/>
      <c r="DF19" s="624"/>
      <c r="DG19" s="624"/>
      <c r="DH19" s="624"/>
      <c r="DI19" s="624"/>
      <c r="DJ19" s="624"/>
      <c r="DK19" s="624"/>
      <c r="DL19" s="624"/>
      <c r="DM19" s="624"/>
      <c r="DN19" s="624"/>
      <c r="DO19" s="624"/>
      <c r="DP19" s="625"/>
      <c r="DQ19" s="632" t="s">
        <v>134</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17952</v>
      </c>
      <c r="S20" s="624"/>
      <c r="T20" s="624"/>
      <c r="U20" s="624"/>
      <c r="V20" s="624"/>
      <c r="W20" s="624"/>
      <c r="X20" s="624"/>
      <c r="Y20" s="625"/>
      <c r="Z20" s="626">
        <v>0</v>
      </c>
      <c r="AA20" s="626"/>
      <c r="AB20" s="626"/>
      <c r="AC20" s="626"/>
      <c r="AD20" s="627">
        <v>17952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560065</v>
      </c>
      <c r="BH20" s="624"/>
      <c r="BI20" s="624"/>
      <c r="BJ20" s="624"/>
      <c r="BK20" s="624"/>
      <c r="BL20" s="624"/>
      <c r="BM20" s="624"/>
      <c r="BN20" s="625"/>
      <c r="BO20" s="626">
        <v>2.2999999999999998</v>
      </c>
      <c r="BP20" s="626"/>
      <c r="BQ20" s="626"/>
      <c r="BR20" s="626"/>
      <c r="BS20" s="627" t="s">
        <v>134</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112370924</v>
      </c>
      <c r="CS20" s="624"/>
      <c r="CT20" s="624"/>
      <c r="CU20" s="624"/>
      <c r="CV20" s="624"/>
      <c r="CW20" s="624"/>
      <c r="CX20" s="624"/>
      <c r="CY20" s="625"/>
      <c r="CZ20" s="626">
        <v>100</v>
      </c>
      <c r="DA20" s="626"/>
      <c r="DB20" s="626"/>
      <c r="DC20" s="626"/>
      <c r="DD20" s="632">
        <v>8535608</v>
      </c>
      <c r="DE20" s="624"/>
      <c r="DF20" s="624"/>
      <c r="DG20" s="624"/>
      <c r="DH20" s="624"/>
      <c r="DI20" s="624"/>
      <c r="DJ20" s="624"/>
      <c r="DK20" s="624"/>
      <c r="DL20" s="624"/>
      <c r="DM20" s="624"/>
      <c r="DN20" s="624"/>
      <c r="DO20" s="624"/>
      <c r="DP20" s="625"/>
      <c r="DQ20" s="632">
        <v>59833967</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23987287</v>
      </c>
      <c r="S21" s="624"/>
      <c r="T21" s="624"/>
      <c r="U21" s="624"/>
      <c r="V21" s="624"/>
      <c r="W21" s="624"/>
      <c r="X21" s="624"/>
      <c r="Y21" s="625"/>
      <c r="Z21" s="626">
        <v>20.8</v>
      </c>
      <c r="AA21" s="626"/>
      <c r="AB21" s="626"/>
      <c r="AC21" s="626"/>
      <c r="AD21" s="627">
        <v>21497713</v>
      </c>
      <c r="AE21" s="627"/>
      <c r="AF21" s="627"/>
      <c r="AG21" s="627"/>
      <c r="AH21" s="627"/>
      <c r="AI21" s="627"/>
      <c r="AJ21" s="627"/>
      <c r="AK21" s="627"/>
      <c r="AL21" s="628">
        <v>41.9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19011</v>
      </c>
      <c r="BH21" s="624"/>
      <c r="BI21" s="624"/>
      <c r="BJ21" s="624"/>
      <c r="BK21" s="624"/>
      <c r="BL21" s="624"/>
      <c r="BM21" s="624"/>
      <c r="BN21" s="625"/>
      <c r="BO21" s="626">
        <v>0.1</v>
      </c>
      <c r="BP21" s="626"/>
      <c r="BQ21" s="626"/>
      <c r="BR21" s="626"/>
      <c r="BS21" s="627" t="s">
        <v>134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21497713</v>
      </c>
      <c r="S22" s="624"/>
      <c r="T22" s="624"/>
      <c r="U22" s="624"/>
      <c r="V22" s="624"/>
      <c r="W22" s="624"/>
      <c r="X22" s="624"/>
      <c r="Y22" s="625"/>
      <c r="Z22" s="626">
        <v>18.600000000000001</v>
      </c>
      <c r="AA22" s="626"/>
      <c r="AB22" s="626"/>
      <c r="AC22" s="626"/>
      <c r="AD22" s="627">
        <v>21497713</v>
      </c>
      <c r="AE22" s="627"/>
      <c r="AF22" s="627"/>
      <c r="AG22" s="627"/>
      <c r="AH22" s="627"/>
      <c r="AI22" s="627"/>
      <c r="AJ22" s="627"/>
      <c r="AK22" s="627"/>
      <c r="AL22" s="628">
        <v>41.9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134</v>
      </c>
      <c r="BH22" s="624"/>
      <c r="BI22" s="624"/>
      <c r="BJ22" s="624"/>
      <c r="BK22" s="624"/>
      <c r="BL22" s="624"/>
      <c r="BM22" s="624"/>
      <c r="BN22" s="625"/>
      <c r="BO22" s="626" t="s">
        <v>134</v>
      </c>
      <c r="BP22" s="626"/>
      <c r="BQ22" s="626"/>
      <c r="BR22" s="626"/>
      <c r="BS22" s="627" t="s">
        <v>134</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2489574</v>
      </c>
      <c r="S23" s="624"/>
      <c r="T23" s="624"/>
      <c r="U23" s="624"/>
      <c r="V23" s="624"/>
      <c r="W23" s="624"/>
      <c r="X23" s="624"/>
      <c r="Y23" s="625"/>
      <c r="Z23" s="626">
        <v>2.2000000000000002</v>
      </c>
      <c r="AA23" s="626"/>
      <c r="AB23" s="626"/>
      <c r="AC23" s="626"/>
      <c r="AD23" s="627" t="s">
        <v>134</v>
      </c>
      <c r="AE23" s="627"/>
      <c r="AF23" s="627"/>
      <c r="AG23" s="627"/>
      <c r="AH23" s="627"/>
      <c r="AI23" s="627"/>
      <c r="AJ23" s="627"/>
      <c r="AK23" s="627"/>
      <c r="AL23" s="628" t="s">
        <v>134</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541054</v>
      </c>
      <c r="BH23" s="624"/>
      <c r="BI23" s="624"/>
      <c r="BJ23" s="624"/>
      <c r="BK23" s="624"/>
      <c r="BL23" s="624"/>
      <c r="BM23" s="624"/>
      <c r="BN23" s="625"/>
      <c r="BO23" s="626">
        <v>2.2000000000000002</v>
      </c>
      <c r="BP23" s="626"/>
      <c r="BQ23" s="626"/>
      <c r="BR23" s="626"/>
      <c r="BS23" s="627" t="s">
        <v>134</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134</v>
      </c>
      <c r="S24" s="624"/>
      <c r="T24" s="624"/>
      <c r="U24" s="624"/>
      <c r="V24" s="624"/>
      <c r="W24" s="624"/>
      <c r="X24" s="624"/>
      <c r="Y24" s="625"/>
      <c r="Z24" s="626" t="s">
        <v>134</v>
      </c>
      <c r="AA24" s="626"/>
      <c r="AB24" s="626"/>
      <c r="AC24" s="626"/>
      <c r="AD24" s="627" t="s">
        <v>134</v>
      </c>
      <c r="AE24" s="627"/>
      <c r="AF24" s="627"/>
      <c r="AG24" s="627"/>
      <c r="AH24" s="627"/>
      <c r="AI24" s="627"/>
      <c r="AJ24" s="627"/>
      <c r="AK24" s="627"/>
      <c r="AL24" s="628" t="s">
        <v>134</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134</v>
      </c>
      <c r="BH24" s="624"/>
      <c r="BI24" s="624"/>
      <c r="BJ24" s="624"/>
      <c r="BK24" s="624"/>
      <c r="BL24" s="624"/>
      <c r="BM24" s="624"/>
      <c r="BN24" s="625"/>
      <c r="BO24" s="626" t="s">
        <v>134</v>
      </c>
      <c r="BP24" s="626"/>
      <c r="BQ24" s="626"/>
      <c r="BR24" s="626"/>
      <c r="BS24" s="627" t="s">
        <v>134</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45483979</v>
      </c>
      <c r="CS24" s="613"/>
      <c r="CT24" s="613"/>
      <c r="CU24" s="613"/>
      <c r="CV24" s="613"/>
      <c r="CW24" s="613"/>
      <c r="CX24" s="613"/>
      <c r="CY24" s="614"/>
      <c r="CZ24" s="617">
        <v>40.5</v>
      </c>
      <c r="DA24" s="618"/>
      <c r="DB24" s="618"/>
      <c r="DC24" s="634"/>
      <c r="DD24" s="657">
        <v>26801951</v>
      </c>
      <c r="DE24" s="613"/>
      <c r="DF24" s="613"/>
      <c r="DG24" s="613"/>
      <c r="DH24" s="613"/>
      <c r="DI24" s="613"/>
      <c r="DJ24" s="613"/>
      <c r="DK24" s="614"/>
      <c r="DL24" s="657">
        <v>25807429</v>
      </c>
      <c r="DM24" s="613"/>
      <c r="DN24" s="613"/>
      <c r="DO24" s="613"/>
      <c r="DP24" s="613"/>
      <c r="DQ24" s="613"/>
      <c r="DR24" s="613"/>
      <c r="DS24" s="613"/>
      <c r="DT24" s="613"/>
      <c r="DU24" s="613"/>
      <c r="DV24" s="614"/>
      <c r="DW24" s="617">
        <v>48.8</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54315290</v>
      </c>
      <c r="S25" s="624"/>
      <c r="T25" s="624"/>
      <c r="U25" s="624"/>
      <c r="V25" s="624"/>
      <c r="W25" s="624"/>
      <c r="X25" s="624"/>
      <c r="Y25" s="625"/>
      <c r="Z25" s="626">
        <v>47.1</v>
      </c>
      <c r="AA25" s="626"/>
      <c r="AB25" s="626"/>
      <c r="AC25" s="626"/>
      <c r="AD25" s="627">
        <v>51284662</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134</v>
      </c>
      <c r="BH25" s="624"/>
      <c r="BI25" s="624"/>
      <c r="BJ25" s="624"/>
      <c r="BK25" s="624"/>
      <c r="BL25" s="624"/>
      <c r="BM25" s="624"/>
      <c r="BN25" s="625"/>
      <c r="BO25" s="626" t="s">
        <v>134</v>
      </c>
      <c r="BP25" s="626"/>
      <c r="BQ25" s="626"/>
      <c r="BR25" s="626"/>
      <c r="BS25" s="627" t="s">
        <v>134</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12899386</v>
      </c>
      <c r="CS25" s="653"/>
      <c r="CT25" s="653"/>
      <c r="CU25" s="653"/>
      <c r="CV25" s="653"/>
      <c r="CW25" s="653"/>
      <c r="CX25" s="653"/>
      <c r="CY25" s="654"/>
      <c r="CZ25" s="628">
        <v>11.5</v>
      </c>
      <c r="DA25" s="655"/>
      <c r="DB25" s="655"/>
      <c r="DC25" s="658"/>
      <c r="DD25" s="632">
        <v>11563989</v>
      </c>
      <c r="DE25" s="653"/>
      <c r="DF25" s="653"/>
      <c r="DG25" s="653"/>
      <c r="DH25" s="653"/>
      <c r="DI25" s="653"/>
      <c r="DJ25" s="653"/>
      <c r="DK25" s="654"/>
      <c r="DL25" s="632">
        <v>11052946</v>
      </c>
      <c r="DM25" s="653"/>
      <c r="DN25" s="653"/>
      <c r="DO25" s="653"/>
      <c r="DP25" s="653"/>
      <c r="DQ25" s="653"/>
      <c r="DR25" s="653"/>
      <c r="DS25" s="653"/>
      <c r="DT25" s="653"/>
      <c r="DU25" s="653"/>
      <c r="DV25" s="654"/>
      <c r="DW25" s="628">
        <v>20.9</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v>19695</v>
      </c>
      <c r="S26" s="624"/>
      <c r="T26" s="624"/>
      <c r="U26" s="624"/>
      <c r="V26" s="624"/>
      <c r="W26" s="624"/>
      <c r="X26" s="624"/>
      <c r="Y26" s="625"/>
      <c r="Z26" s="626">
        <v>0</v>
      </c>
      <c r="AA26" s="626"/>
      <c r="AB26" s="626"/>
      <c r="AC26" s="626"/>
      <c r="AD26" s="627">
        <v>19695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134</v>
      </c>
      <c r="BH26" s="624"/>
      <c r="BI26" s="624"/>
      <c r="BJ26" s="624"/>
      <c r="BK26" s="624"/>
      <c r="BL26" s="624"/>
      <c r="BM26" s="624"/>
      <c r="BN26" s="625"/>
      <c r="BO26" s="626" t="s">
        <v>134</v>
      </c>
      <c r="BP26" s="626"/>
      <c r="BQ26" s="626"/>
      <c r="BR26" s="626"/>
      <c r="BS26" s="627" t="s">
        <v>134</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7712982</v>
      </c>
      <c r="CS26" s="624"/>
      <c r="CT26" s="624"/>
      <c r="CU26" s="624"/>
      <c r="CV26" s="624"/>
      <c r="CW26" s="624"/>
      <c r="CX26" s="624"/>
      <c r="CY26" s="625"/>
      <c r="CZ26" s="628">
        <v>6.9</v>
      </c>
      <c r="DA26" s="655"/>
      <c r="DB26" s="655"/>
      <c r="DC26" s="658"/>
      <c r="DD26" s="632">
        <v>6935370</v>
      </c>
      <c r="DE26" s="624"/>
      <c r="DF26" s="624"/>
      <c r="DG26" s="624"/>
      <c r="DH26" s="624"/>
      <c r="DI26" s="624"/>
      <c r="DJ26" s="624"/>
      <c r="DK26" s="625"/>
      <c r="DL26" s="632" t="s">
        <v>134</v>
      </c>
      <c r="DM26" s="624"/>
      <c r="DN26" s="624"/>
      <c r="DO26" s="624"/>
      <c r="DP26" s="624"/>
      <c r="DQ26" s="624"/>
      <c r="DR26" s="624"/>
      <c r="DS26" s="624"/>
      <c r="DT26" s="624"/>
      <c r="DU26" s="624"/>
      <c r="DV26" s="625"/>
      <c r="DW26" s="628" t="s">
        <v>134</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664195</v>
      </c>
      <c r="S27" s="624"/>
      <c r="T27" s="624"/>
      <c r="U27" s="624"/>
      <c r="V27" s="624"/>
      <c r="W27" s="624"/>
      <c r="X27" s="624"/>
      <c r="Y27" s="625"/>
      <c r="Z27" s="626">
        <v>0.6</v>
      </c>
      <c r="AA27" s="626"/>
      <c r="AB27" s="626"/>
      <c r="AC27" s="626"/>
      <c r="AD27" s="627" t="s">
        <v>134</v>
      </c>
      <c r="AE27" s="627"/>
      <c r="AF27" s="627"/>
      <c r="AG27" s="627"/>
      <c r="AH27" s="627"/>
      <c r="AI27" s="627"/>
      <c r="AJ27" s="627"/>
      <c r="AK27" s="627"/>
      <c r="AL27" s="628" t="s">
        <v>134</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24069355</v>
      </c>
      <c r="BH27" s="624"/>
      <c r="BI27" s="624"/>
      <c r="BJ27" s="624"/>
      <c r="BK27" s="624"/>
      <c r="BL27" s="624"/>
      <c r="BM27" s="624"/>
      <c r="BN27" s="625"/>
      <c r="BO27" s="626">
        <v>100</v>
      </c>
      <c r="BP27" s="626"/>
      <c r="BQ27" s="626"/>
      <c r="BR27" s="626"/>
      <c r="BS27" s="627">
        <v>1168061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22845139</v>
      </c>
      <c r="CS27" s="653"/>
      <c r="CT27" s="653"/>
      <c r="CU27" s="653"/>
      <c r="CV27" s="653"/>
      <c r="CW27" s="653"/>
      <c r="CX27" s="653"/>
      <c r="CY27" s="654"/>
      <c r="CZ27" s="628">
        <v>20.3</v>
      </c>
      <c r="DA27" s="655"/>
      <c r="DB27" s="655"/>
      <c r="DC27" s="658"/>
      <c r="DD27" s="632">
        <v>6101622</v>
      </c>
      <c r="DE27" s="653"/>
      <c r="DF27" s="653"/>
      <c r="DG27" s="653"/>
      <c r="DH27" s="653"/>
      <c r="DI27" s="653"/>
      <c r="DJ27" s="653"/>
      <c r="DK27" s="654"/>
      <c r="DL27" s="632">
        <v>5618143</v>
      </c>
      <c r="DM27" s="653"/>
      <c r="DN27" s="653"/>
      <c r="DO27" s="653"/>
      <c r="DP27" s="653"/>
      <c r="DQ27" s="653"/>
      <c r="DR27" s="653"/>
      <c r="DS27" s="653"/>
      <c r="DT27" s="653"/>
      <c r="DU27" s="653"/>
      <c r="DV27" s="654"/>
      <c r="DW27" s="628">
        <v>10.6</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708695</v>
      </c>
      <c r="S28" s="624"/>
      <c r="T28" s="624"/>
      <c r="U28" s="624"/>
      <c r="V28" s="624"/>
      <c r="W28" s="624"/>
      <c r="X28" s="624"/>
      <c r="Y28" s="625"/>
      <c r="Z28" s="626">
        <v>0.6</v>
      </c>
      <c r="AA28" s="626"/>
      <c r="AB28" s="626"/>
      <c r="AC28" s="626"/>
      <c r="AD28" s="627">
        <v>31606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9739454</v>
      </c>
      <c r="CS28" s="624"/>
      <c r="CT28" s="624"/>
      <c r="CU28" s="624"/>
      <c r="CV28" s="624"/>
      <c r="CW28" s="624"/>
      <c r="CX28" s="624"/>
      <c r="CY28" s="625"/>
      <c r="CZ28" s="628">
        <v>8.6999999999999993</v>
      </c>
      <c r="DA28" s="655"/>
      <c r="DB28" s="655"/>
      <c r="DC28" s="658"/>
      <c r="DD28" s="632">
        <v>9136340</v>
      </c>
      <c r="DE28" s="624"/>
      <c r="DF28" s="624"/>
      <c r="DG28" s="624"/>
      <c r="DH28" s="624"/>
      <c r="DI28" s="624"/>
      <c r="DJ28" s="624"/>
      <c r="DK28" s="625"/>
      <c r="DL28" s="632">
        <v>9136340</v>
      </c>
      <c r="DM28" s="624"/>
      <c r="DN28" s="624"/>
      <c r="DO28" s="624"/>
      <c r="DP28" s="624"/>
      <c r="DQ28" s="624"/>
      <c r="DR28" s="624"/>
      <c r="DS28" s="624"/>
      <c r="DT28" s="624"/>
      <c r="DU28" s="624"/>
      <c r="DV28" s="625"/>
      <c r="DW28" s="628">
        <v>17.3</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485688</v>
      </c>
      <c r="S29" s="624"/>
      <c r="T29" s="624"/>
      <c r="U29" s="624"/>
      <c r="V29" s="624"/>
      <c r="W29" s="624"/>
      <c r="X29" s="624"/>
      <c r="Y29" s="625"/>
      <c r="Z29" s="626">
        <v>0.4</v>
      </c>
      <c r="AA29" s="626"/>
      <c r="AB29" s="626"/>
      <c r="AC29" s="626"/>
      <c r="AD29" s="627" t="s">
        <v>134</v>
      </c>
      <c r="AE29" s="627"/>
      <c r="AF29" s="627"/>
      <c r="AG29" s="627"/>
      <c r="AH29" s="627"/>
      <c r="AI29" s="627"/>
      <c r="AJ29" s="627"/>
      <c r="AK29" s="627"/>
      <c r="AL29" s="628" t="s">
        <v>134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74</v>
      </c>
      <c r="CG29" s="621"/>
      <c r="CH29" s="621"/>
      <c r="CI29" s="621"/>
      <c r="CJ29" s="621"/>
      <c r="CK29" s="621"/>
      <c r="CL29" s="621"/>
      <c r="CM29" s="621"/>
      <c r="CN29" s="621"/>
      <c r="CO29" s="621"/>
      <c r="CP29" s="621"/>
      <c r="CQ29" s="622"/>
      <c r="CR29" s="623">
        <v>9731607</v>
      </c>
      <c r="CS29" s="653"/>
      <c r="CT29" s="653"/>
      <c r="CU29" s="653"/>
      <c r="CV29" s="653"/>
      <c r="CW29" s="653"/>
      <c r="CX29" s="653"/>
      <c r="CY29" s="654"/>
      <c r="CZ29" s="628">
        <v>8.6999999999999993</v>
      </c>
      <c r="DA29" s="655"/>
      <c r="DB29" s="655"/>
      <c r="DC29" s="658"/>
      <c r="DD29" s="632">
        <v>9128493</v>
      </c>
      <c r="DE29" s="653"/>
      <c r="DF29" s="653"/>
      <c r="DG29" s="653"/>
      <c r="DH29" s="653"/>
      <c r="DI29" s="653"/>
      <c r="DJ29" s="653"/>
      <c r="DK29" s="654"/>
      <c r="DL29" s="632">
        <v>9128493</v>
      </c>
      <c r="DM29" s="653"/>
      <c r="DN29" s="653"/>
      <c r="DO29" s="653"/>
      <c r="DP29" s="653"/>
      <c r="DQ29" s="653"/>
      <c r="DR29" s="653"/>
      <c r="DS29" s="653"/>
      <c r="DT29" s="653"/>
      <c r="DU29" s="653"/>
      <c r="DV29" s="654"/>
      <c r="DW29" s="628">
        <v>17.3</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20858128</v>
      </c>
      <c r="S30" s="624"/>
      <c r="T30" s="624"/>
      <c r="U30" s="624"/>
      <c r="V30" s="624"/>
      <c r="W30" s="624"/>
      <c r="X30" s="624"/>
      <c r="Y30" s="625"/>
      <c r="Z30" s="626">
        <v>18.100000000000001</v>
      </c>
      <c r="AA30" s="626"/>
      <c r="AB30" s="626"/>
      <c r="AC30" s="626"/>
      <c r="AD30" s="627" t="s">
        <v>134</v>
      </c>
      <c r="AE30" s="627"/>
      <c r="AF30" s="627"/>
      <c r="AG30" s="627"/>
      <c r="AH30" s="627"/>
      <c r="AI30" s="627"/>
      <c r="AJ30" s="627"/>
      <c r="AK30" s="627"/>
      <c r="AL30" s="628" t="s">
        <v>134</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9230779</v>
      </c>
      <c r="CS30" s="624"/>
      <c r="CT30" s="624"/>
      <c r="CU30" s="624"/>
      <c r="CV30" s="624"/>
      <c r="CW30" s="624"/>
      <c r="CX30" s="624"/>
      <c r="CY30" s="625"/>
      <c r="CZ30" s="628">
        <v>8.1999999999999993</v>
      </c>
      <c r="DA30" s="655"/>
      <c r="DB30" s="655"/>
      <c r="DC30" s="658"/>
      <c r="DD30" s="632">
        <v>8838645</v>
      </c>
      <c r="DE30" s="624"/>
      <c r="DF30" s="624"/>
      <c r="DG30" s="624"/>
      <c r="DH30" s="624"/>
      <c r="DI30" s="624"/>
      <c r="DJ30" s="624"/>
      <c r="DK30" s="625"/>
      <c r="DL30" s="632">
        <v>8838645</v>
      </c>
      <c r="DM30" s="624"/>
      <c r="DN30" s="624"/>
      <c r="DO30" s="624"/>
      <c r="DP30" s="624"/>
      <c r="DQ30" s="624"/>
      <c r="DR30" s="624"/>
      <c r="DS30" s="624"/>
      <c r="DT30" s="624"/>
      <c r="DU30" s="624"/>
      <c r="DV30" s="625"/>
      <c r="DW30" s="628">
        <v>16.7</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134</v>
      </c>
      <c r="S31" s="624"/>
      <c r="T31" s="624"/>
      <c r="U31" s="624"/>
      <c r="V31" s="624"/>
      <c r="W31" s="624"/>
      <c r="X31" s="624"/>
      <c r="Y31" s="625"/>
      <c r="Z31" s="626" t="s">
        <v>134</v>
      </c>
      <c r="AA31" s="626"/>
      <c r="AB31" s="626"/>
      <c r="AC31" s="626"/>
      <c r="AD31" s="627" t="s">
        <v>134</v>
      </c>
      <c r="AE31" s="627"/>
      <c r="AF31" s="627"/>
      <c r="AG31" s="627"/>
      <c r="AH31" s="627"/>
      <c r="AI31" s="627"/>
      <c r="AJ31" s="627"/>
      <c r="AK31" s="627"/>
      <c r="AL31" s="628" t="s">
        <v>134</v>
      </c>
      <c r="AM31" s="629"/>
      <c r="AN31" s="629"/>
      <c r="AO31" s="630"/>
      <c r="AP31" s="671" t="s">
        <v>314</v>
      </c>
      <c r="AQ31" s="672"/>
      <c r="AR31" s="672"/>
      <c r="AS31" s="672"/>
      <c r="AT31" s="677" t="s">
        <v>315</v>
      </c>
      <c r="AU31" s="218"/>
      <c r="AV31" s="218"/>
      <c r="AW31" s="218"/>
      <c r="AX31" s="609" t="s">
        <v>193</v>
      </c>
      <c r="AY31" s="610"/>
      <c r="AZ31" s="610"/>
      <c r="BA31" s="610"/>
      <c r="BB31" s="610"/>
      <c r="BC31" s="610"/>
      <c r="BD31" s="610"/>
      <c r="BE31" s="610"/>
      <c r="BF31" s="611"/>
      <c r="BG31" s="670">
        <v>99.2</v>
      </c>
      <c r="BH31" s="667"/>
      <c r="BI31" s="667"/>
      <c r="BJ31" s="667"/>
      <c r="BK31" s="667"/>
      <c r="BL31" s="667"/>
      <c r="BM31" s="618">
        <v>97.7</v>
      </c>
      <c r="BN31" s="667"/>
      <c r="BO31" s="667"/>
      <c r="BP31" s="667"/>
      <c r="BQ31" s="668"/>
      <c r="BR31" s="670">
        <v>99.4</v>
      </c>
      <c r="BS31" s="667"/>
      <c r="BT31" s="667"/>
      <c r="BU31" s="667"/>
      <c r="BV31" s="667"/>
      <c r="BW31" s="667"/>
      <c r="BX31" s="618">
        <v>97.7</v>
      </c>
      <c r="BY31" s="667"/>
      <c r="BZ31" s="667"/>
      <c r="CA31" s="667"/>
      <c r="CB31" s="668"/>
      <c r="CD31" s="663"/>
      <c r="CE31" s="664"/>
      <c r="CF31" s="620" t="s">
        <v>316</v>
      </c>
      <c r="CG31" s="621"/>
      <c r="CH31" s="621"/>
      <c r="CI31" s="621"/>
      <c r="CJ31" s="621"/>
      <c r="CK31" s="621"/>
      <c r="CL31" s="621"/>
      <c r="CM31" s="621"/>
      <c r="CN31" s="621"/>
      <c r="CO31" s="621"/>
      <c r="CP31" s="621"/>
      <c r="CQ31" s="622"/>
      <c r="CR31" s="623">
        <v>500828</v>
      </c>
      <c r="CS31" s="653"/>
      <c r="CT31" s="653"/>
      <c r="CU31" s="653"/>
      <c r="CV31" s="653"/>
      <c r="CW31" s="653"/>
      <c r="CX31" s="653"/>
      <c r="CY31" s="654"/>
      <c r="CZ31" s="628">
        <v>0.4</v>
      </c>
      <c r="DA31" s="655"/>
      <c r="DB31" s="655"/>
      <c r="DC31" s="658"/>
      <c r="DD31" s="632">
        <v>289848</v>
      </c>
      <c r="DE31" s="653"/>
      <c r="DF31" s="653"/>
      <c r="DG31" s="653"/>
      <c r="DH31" s="653"/>
      <c r="DI31" s="653"/>
      <c r="DJ31" s="653"/>
      <c r="DK31" s="654"/>
      <c r="DL31" s="632">
        <v>289848</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7194164</v>
      </c>
      <c r="S32" s="624"/>
      <c r="T32" s="624"/>
      <c r="U32" s="624"/>
      <c r="V32" s="624"/>
      <c r="W32" s="624"/>
      <c r="X32" s="624"/>
      <c r="Y32" s="625"/>
      <c r="Z32" s="626">
        <v>6.2</v>
      </c>
      <c r="AA32" s="626"/>
      <c r="AB32" s="626"/>
      <c r="AC32" s="626"/>
      <c r="AD32" s="627" t="s">
        <v>134</v>
      </c>
      <c r="AE32" s="627"/>
      <c r="AF32" s="627"/>
      <c r="AG32" s="627"/>
      <c r="AH32" s="627"/>
      <c r="AI32" s="627"/>
      <c r="AJ32" s="627"/>
      <c r="AK32" s="627"/>
      <c r="AL32" s="628" t="s">
        <v>134</v>
      </c>
      <c r="AM32" s="629"/>
      <c r="AN32" s="629"/>
      <c r="AO32" s="630"/>
      <c r="AP32" s="673"/>
      <c r="AQ32" s="674"/>
      <c r="AR32" s="674"/>
      <c r="AS32" s="674"/>
      <c r="AT32" s="678"/>
      <c r="AU32" s="214" t="s">
        <v>318</v>
      </c>
      <c r="AX32" s="620" t="s">
        <v>319</v>
      </c>
      <c r="AY32" s="621"/>
      <c r="AZ32" s="621"/>
      <c r="BA32" s="621"/>
      <c r="BB32" s="621"/>
      <c r="BC32" s="621"/>
      <c r="BD32" s="621"/>
      <c r="BE32" s="621"/>
      <c r="BF32" s="622"/>
      <c r="BG32" s="680">
        <v>99.1</v>
      </c>
      <c r="BH32" s="653"/>
      <c r="BI32" s="653"/>
      <c r="BJ32" s="653"/>
      <c r="BK32" s="653"/>
      <c r="BL32" s="653"/>
      <c r="BM32" s="629">
        <v>97.2</v>
      </c>
      <c r="BN32" s="653"/>
      <c r="BO32" s="653"/>
      <c r="BP32" s="653"/>
      <c r="BQ32" s="669"/>
      <c r="BR32" s="680">
        <v>99.4</v>
      </c>
      <c r="BS32" s="653"/>
      <c r="BT32" s="653"/>
      <c r="BU32" s="653"/>
      <c r="BV32" s="653"/>
      <c r="BW32" s="653"/>
      <c r="BX32" s="629">
        <v>97.4</v>
      </c>
      <c r="BY32" s="653"/>
      <c r="BZ32" s="653"/>
      <c r="CA32" s="653"/>
      <c r="CB32" s="669"/>
      <c r="CD32" s="665"/>
      <c r="CE32" s="666"/>
      <c r="CF32" s="620" t="s">
        <v>320</v>
      </c>
      <c r="CG32" s="621"/>
      <c r="CH32" s="621"/>
      <c r="CI32" s="621"/>
      <c r="CJ32" s="621"/>
      <c r="CK32" s="621"/>
      <c r="CL32" s="621"/>
      <c r="CM32" s="621"/>
      <c r="CN32" s="621"/>
      <c r="CO32" s="621"/>
      <c r="CP32" s="621"/>
      <c r="CQ32" s="622"/>
      <c r="CR32" s="623">
        <v>7847</v>
      </c>
      <c r="CS32" s="624"/>
      <c r="CT32" s="624"/>
      <c r="CU32" s="624"/>
      <c r="CV32" s="624"/>
      <c r="CW32" s="624"/>
      <c r="CX32" s="624"/>
      <c r="CY32" s="625"/>
      <c r="CZ32" s="628">
        <v>0</v>
      </c>
      <c r="DA32" s="655"/>
      <c r="DB32" s="655"/>
      <c r="DC32" s="658"/>
      <c r="DD32" s="632">
        <v>7847</v>
      </c>
      <c r="DE32" s="624"/>
      <c r="DF32" s="624"/>
      <c r="DG32" s="624"/>
      <c r="DH32" s="624"/>
      <c r="DI32" s="624"/>
      <c r="DJ32" s="624"/>
      <c r="DK32" s="625"/>
      <c r="DL32" s="632">
        <v>7847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304219</v>
      </c>
      <c r="S33" s="624"/>
      <c r="T33" s="624"/>
      <c r="U33" s="624"/>
      <c r="V33" s="624"/>
      <c r="W33" s="624"/>
      <c r="X33" s="624"/>
      <c r="Y33" s="625"/>
      <c r="Z33" s="626">
        <v>0.3</v>
      </c>
      <c r="AA33" s="626"/>
      <c r="AB33" s="626"/>
      <c r="AC33" s="626"/>
      <c r="AD33" s="627">
        <v>1555</v>
      </c>
      <c r="AE33" s="627"/>
      <c r="AF33" s="627"/>
      <c r="AG33" s="627"/>
      <c r="AH33" s="627"/>
      <c r="AI33" s="627"/>
      <c r="AJ33" s="627"/>
      <c r="AK33" s="627"/>
      <c r="AL33" s="628">
        <v>0</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99.2</v>
      </c>
      <c r="BH33" s="682"/>
      <c r="BI33" s="682"/>
      <c r="BJ33" s="682"/>
      <c r="BK33" s="682"/>
      <c r="BL33" s="682"/>
      <c r="BM33" s="683">
        <v>97.8</v>
      </c>
      <c r="BN33" s="682"/>
      <c r="BO33" s="682"/>
      <c r="BP33" s="682"/>
      <c r="BQ33" s="684"/>
      <c r="BR33" s="681">
        <v>99.3</v>
      </c>
      <c r="BS33" s="682"/>
      <c r="BT33" s="682"/>
      <c r="BU33" s="682"/>
      <c r="BV33" s="682"/>
      <c r="BW33" s="682"/>
      <c r="BX33" s="683">
        <v>97.7</v>
      </c>
      <c r="BY33" s="682"/>
      <c r="BZ33" s="682"/>
      <c r="CA33" s="682"/>
      <c r="CB33" s="684"/>
      <c r="CD33" s="620" t="s">
        <v>323</v>
      </c>
      <c r="CE33" s="621"/>
      <c r="CF33" s="621"/>
      <c r="CG33" s="621"/>
      <c r="CH33" s="621"/>
      <c r="CI33" s="621"/>
      <c r="CJ33" s="621"/>
      <c r="CK33" s="621"/>
      <c r="CL33" s="621"/>
      <c r="CM33" s="621"/>
      <c r="CN33" s="621"/>
      <c r="CO33" s="621"/>
      <c r="CP33" s="621"/>
      <c r="CQ33" s="622"/>
      <c r="CR33" s="623">
        <v>57808144</v>
      </c>
      <c r="CS33" s="653"/>
      <c r="CT33" s="653"/>
      <c r="CU33" s="653"/>
      <c r="CV33" s="653"/>
      <c r="CW33" s="653"/>
      <c r="CX33" s="653"/>
      <c r="CY33" s="654"/>
      <c r="CZ33" s="628">
        <v>51.4</v>
      </c>
      <c r="DA33" s="655"/>
      <c r="DB33" s="655"/>
      <c r="DC33" s="658"/>
      <c r="DD33" s="632">
        <v>32133416</v>
      </c>
      <c r="DE33" s="653"/>
      <c r="DF33" s="653"/>
      <c r="DG33" s="653"/>
      <c r="DH33" s="653"/>
      <c r="DI33" s="653"/>
      <c r="DJ33" s="653"/>
      <c r="DK33" s="654"/>
      <c r="DL33" s="632">
        <v>20805771</v>
      </c>
      <c r="DM33" s="653"/>
      <c r="DN33" s="653"/>
      <c r="DO33" s="653"/>
      <c r="DP33" s="653"/>
      <c r="DQ33" s="653"/>
      <c r="DR33" s="653"/>
      <c r="DS33" s="653"/>
      <c r="DT33" s="653"/>
      <c r="DU33" s="653"/>
      <c r="DV33" s="654"/>
      <c r="DW33" s="628">
        <v>39.4</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936947</v>
      </c>
      <c r="S34" s="624"/>
      <c r="T34" s="624"/>
      <c r="U34" s="624"/>
      <c r="V34" s="624"/>
      <c r="W34" s="624"/>
      <c r="X34" s="624"/>
      <c r="Y34" s="625"/>
      <c r="Z34" s="626">
        <v>0.8</v>
      </c>
      <c r="AA34" s="626"/>
      <c r="AB34" s="626"/>
      <c r="AC34" s="626"/>
      <c r="AD34" s="627" t="s">
        <v>134</v>
      </c>
      <c r="AE34" s="627"/>
      <c r="AF34" s="627"/>
      <c r="AG34" s="627"/>
      <c r="AH34" s="627"/>
      <c r="AI34" s="627"/>
      <c r="AJ34" s="627"/>
      <c r="AK34" s="627"/>
      <c r="AL34" s="628" t="s">
        <v>134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16237894</v>
      </c>
      <c r="CS34" s="624"/>
      <c r="CT34" s="624"/>
      <c r="CU34" s="624"/>
      <c r="CV34" s="624"/>
      <c r="CW34" s="624"/>
      <c r="CX34" s="624"/>
      <c r="CY34" s="625"/>
      <c r="CZ34" s="628">
        <v>14.5</v>
      </c>
      <c r="DA34" s="655"/>
      <c r="DB34" s="655"/>
      <c r="DC34" s="658"/>
      <c r="DD34" s="632">
        <v>10171284</v>
      </c>
      <c r="DE34" s="624"/>
      <c r="DF34" s="624"/>
      <c r="DG34" s="624"/>
      <c r="DH34" s="624"/>
      <c r="DI34" s="624"/>
      <c r="DJ34" s="624"/>
      <c r="DK34" s="625"/>
      <c r="DL34" s="632">
        <v>7561626</v>
      </c>
      <c r="DM34" s="624"/>
      <c r="DN34" s="624"/>
      <c r="DO34" s="624"/>
      <c r="DP34" s="624"/>
      <c r="DQ34" s="624"/>
      <c r="DR34" s="624"/>
      <c r="DS34" s="624"/>
      <c r="DT34" s="624"/>
      <c r="DU34" s="624"/>
      <c r="DV34" s="625"/>
      <c r="DW34" s="628">
        <v>14.3</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1432610</v>
      </c>
      <c r="S35" s="624"/>
      <c r="T35" s="624"/>
      <c r="U35" s="624"/>
      <c r="V35" s="624"/>
      <c r="W35" s="624"/>
      <c r="X35" s="624"/>
      <c r="Y35" s="625"/>
      <c r="Z35" s="626">
        <v>1.2</v>
      </c>
      <c r="AA35" s="626"/>
      <c r="AB35" s="626"/>
      <c r="AC35" s="626"/>
      <c r="AD35" s="627" t="s">
        <v>134</v>
      </c>
      <c r="AE35" s="627"/>
      <c r="AF35" s="627"/>
      <c r="AG35" s="627"/>
      <c r="AH35" s="627"/>
      <c r="AI35" s="627"/>
      <c r="AJ35" s="627"/>
      <c r="AK35" s="627"/>
      <c r="AL35" s="628" t="s">
        <v>134</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1203269</v>
      </c>
      <c r="CS35" s="653"/>
      <c r="CT35" s="653"/>
      <c r="CU35" s="653"/>
      <c r="CV35" s="653"/>
      <c r="CW35" s="653"/>
      <c r="CX35" s="653"/>
      <c r="CY35" s="654"/>
      <c r="CZ35" s="628">
        <v>1.1000000000000001</v>
      </c>
      <c r="DA35" s="655"/>
      <c r="DB35" s="655"/>
      <c r="DC35" s="658"/>
      <c r="DD35" s="632">
        <v>933412</v>
      </c>
      <c r="DE35" s="653"/>
      <c r="DF35" s="653"/>
      <c r="DG35" s="653"/>
      <c r="DH35" s="653"/>
      <c r="DI35" s="653"/>
      <c r="DJ35" s="653"/>
      <c r="DK35" s="654"/>
      <c r="DL35" s="632">
        <v>749956</v>
      </c>
      <c r="DM35" s="653"/>
      <c r="DN35" s="653"/>
      <c r="DO35" s="653"/>
      <c r="DP35" s="653"/>
      <c r="DQ35" s="653"/>
      <c r="DR35" s="653"/>
      <c r="DS35" s="653"/>
      <c r="DT35" s="653"/>
      <c r="DU35" s="653"/>
      <c r="DV35" s="654"/>
      <c r="DW35" s="628">
        <v>1.4</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3769887</v>
      </c>
      <c r="S36" s="624"/>
      <c r="T36" s="624"/>
      <c r="U36" s="624"/>
      <c r="V36" s="624"/>
      <c r="W36" s="624"/>
      <c r="X36" s="624"/>
      <c r="Y36" s="625"/>
      <c r="Z36" s="626">
        <v>3.3</v>
      </c>
      <c r="AA36" s="626"/>
      <c r="AB36" s="626"/>
      <c r="AC36" s="626"/>
      <c r="AD36" s="627" t="s">
        <v>134</v>
      </c>
      <c r="AE36" s="627"/>
      <c r="AF36" s="627"/>
      <c r="AG36" s="627"/>
      <c r="AH36" s="627"/>
      <c r="AI36" s="627"/>
      <c r="AJ36" s="627"/>
      <c r="AK36" s="627"/>
      <c r="AL36" s="628" t="s">
        <v>134</v>
      </c>
      <c r="AM36" s="629"/>
      <c r="AN36" s="629"/>
      <c r="AO36" s="630"/>
      <c r="AP36" s="222"/>
      <c r="AQ36" s="685" t="s">
        <v>331</v>
      </c>
      <c r="AR36" s="686"/>
      <c r="AS36" s="686"/>
      <c r="AT36" s="686"/>
      <c r="AU36" s="686"/>
      <c r="AV36" s="686"/>
      <c r="AW36" s="686"/>
      <c r="AX36" s="686"/>
      <c r="AY36" s="687"/>
      <c r="AZ36" s="612">
        <v>13693211</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69793</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16487289</v>
      </c>
      <c r="CS36" s="624"/>
      <c r="CT36" s="624"/>
      <c r="CU36" s="624"/>
      <c r="CV36" s="624"/>
      <c r="CW36" s="624"/>
      <c r="CX36" s="624"/>
      <c r="CY36" s="625"/>
      <c r="CZ36" s="628">
        <v>14.7</v>
      </c>
      <c r="DA36" s="655"/>
      <c r="DB36" s="655"/>
      <c r="DC36" s="658"/>
      <c r="DD36" s="632">
        <v>13750933</v>
      </c>
      <c r="DE36" s="624"/>
      <c r="DF36" s="624"/>
      <c r="DG36" s="624"/>
      <c r="DH36" s="624"/>
      <c r="DI36" s="624"/>
      <c r="DJ36" s="624"/>
      <c r="DK36" s="625"/>
      <c r="DL36" s="632">
        <v>7094225</v>
      </c>
      <c r="DM36" s="624"/>
      <c r="DN36" s="624"/>
      <c r="DO36" s="624"/>
      <c r="DP36" s="624"/>
      <c r="DQ36" s="624"/>
      <c r="DR36" s="624"/>
      <c r="DS36" s="624"/>
      <c r="DT36" s="624"/>
      <c r="DU36" s="624"/>
      <c r="DV36" s="625"/>
      <c r="DW36" s="628">
        <v>13.4</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16264160</v>
      </c>
      <c r="S37" s="624"/>
      <c r="T37" s="624"/>
      <c r="U37" s="624"/>
      <c r="V37" s="624"/>
      <c r="W37" s="624"/>
      <c r="X37" s="624"/>
      <c r="Y37" s="625"/>
      <c r="Z37" s="626">
        <v>14.1</v>
      </c>
      <c r="AA37" s="626"/>
      <c r="AB37" s="626"/>
      <c r="AC37" s="626"/>
      <c r="AD37" s="627">
        <v>258</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4017697</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-241020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4160290</v>
      </c>
      <c r="CS37" s="653"/>
      <c r="CT37" s="653"/>
      <c r="CU37" s="653"/>
      <c r="CV37" s="653"/>
      <c r="CW37" s="653"/>
      <c r="CX37" s="653"/>
      <c r="CY37" s="654"/>
      <c r="CZ37" s="628">
        <v>3.7</v>
      </c>
      <c r="DA37" s="655"/>
      <c r="DB37" s="655"/>
      <c r="DC37" s="658"/>
      <c r="DD37" s="632">
        <v>3050790</v>
      </c>
      <c r="DE37" s="653"/>
      <c r="DF37" s="653"/>
      <c r="DG37" s="653"/>
      <c r="DH37" s="653"/>
      <c r="DI37" s="653"/>
      <c r="DJ37" s="653"/>
      <c r="DK37" s="654"/>
      <c r="DL37" s="632">
        <v>2569481</v>
      </c>
      <c r="DM37" s="653"/>
      <c r="DN37" s="653"/>
      <c r="DO37" s="653"/>
      <c r="DP37" s="653"/>
      <c r="DQ37" s="653"/>
      <c r="DR37" s="653"/>
      <c r="DS37" s="653"/>
      <c r="DT37" s="653"/>
      <c r="DU37" s="653"/>
      <c r="DV37" s="654"/>
      <c r="DW37" s="628">
        <v>4.9000000000000004</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8365720</v>
      </c>
      <c r="S38" s="624"/>
      <c r="T38" s="624"/>
      <c r="U38" s="624"/>
      <c r="V38" s="624"/>
      <c r="W38" s="624"/>
      <c r="X38" s="624"/>
      <c r="Y38" s="625"/>
      <c r="Z38" s="626">
        <v>7.3</v>
      </c>
      <c r="AA38" s="626"/>
      <c r="AB38" s="626"/>
      <c r="AC38" s="626"/>
      <c r="AD38" s="627" t="s">
        <v>134</v>
      </c>
      <c r="AE38" s="627"/>
      <c r="AF38" s="627"/>
      <c r="AG38" s="627"/>
      <c r="AH38" s="627"/>
      <c r="AI38" s="627"/>
      <c r="AJ38" s="627"/>
      <c r="AK38" s="627"/>
      <c r="AL38" s="628" t="s">
        <v>134</v>
      </c>
      <c r="AM38" s="629"/>
      <c r="AN38" s="629"/>
      <c r="AO38" s="630"/>
      <c r="AQ38" s="689" t="s">
        <v>339</v>
      </c>
      <c r="AR38" s="690"/>
      <c r="AS38" s="690"/>
      <c r="AT38" s="690"/>
      <c r="AU38" s="690"/>
      <c r="AV38" s="690"/>
      <c r="AW38" s="690"/>
      <c r="AX38" s="690"/>
      <c r="AY38" s="691"/>
      <c r="AZ38" s="623">
        <v>1379157</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22917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7102869</v>
      </c>
      <c r="CS38" s="624"/>
      <c r="CT38" s="624"/>
      <c r="CU38" s="624"/>
      <c r="CV38" s="624"/>
      <c r="CW38" s="624"/>
      <c r="CX38" s="624"/>
      <c r="CY38" s="625"/>
      <c r="CZ38" s="628">
        <v>6.3</v>
      </c>
      <c r="DA38" s="655"/>
      <c r="DB38" s="655"/>
      <c r="DC38" s="658"/>
      <c r="DD38" s="632">
        <v>5792656</v>
      </c>
      <c r="DE38" s="624"/>
      <c r="DF38" s="624"/>
      <c r="DG38" s="624"/>
      <c r="DH38" s="624"/>
      <c r="DI38" s="624"/>
      <c r="DJ38" s="624"/>
      <c r="DK38" s="625"/>
      <c r="DL38" s="632">
        <v>5399964</v>
      </c>
      <c r="DM38" s="624"/>
      <c r="DN38" s="624"/>
      <c r="DO38" s="624"/>
      <c r="DP38" s="624"/>
      <c r="DQ38" s="624"/>
      <c r="DR38" s="624"/>
      <c r="DS38" s="624"/>
      <c r="DT38" s="624"/>
      <c r="DU38" s="624"/>
      <c r="DV38" s="625"/>
      <c r="DW38" s="628">
        <v>10.199999999999999</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134</v>
      </c>
      <c r="S39" s="624"/>
      <c r="T39" s="624"/>
      <c r="U39" s="624"/>
      <c r="V39" s="624"/>
      <c r="W39" s="624"/>
      <c r="X39" s="624"/>
      <c r="Y39" s="625"/>
      <c r="Z39" s="626" t="s">
        <v>134</v>
      </c>
      <c r="AA39" s="626"/>
      <c r="AB39" s="626"/>
      <c r="AC39" s="626"/>
      <c r="AD39" s="627" t="s">
        <v>134</v>
      </c>
      <c r="AE39" s="627"/>
      <c r="AF39" s="627"/>
      <c r="AG39" s="627"/>
      <c r="AH39" s="627"/>
      <c r="AI39" s="627"/>
      <c r="AJ39" s="627"/>
      <c r="AK39" s="627"/>
      <c r="AL39" s="628" t="s">
        <v>134</v>
      </c>
      <c r="AM39" s="629"/>
      <c r="AN39" s="629"/>
      <c r="AO39" s="630"/>
      <c r="AQ39" s="689" t="s">
        <v>343</v>
      </c>
      <c r="AR39" s="690"/>
      <c r="AS39" s="690"/>
      <c r="AT39" s="690"/>
      <c r="AU39" s="690"/>
      <c r="AV39" s="690"/>
      <c r="AW39" s="690"/>
      <c r="AX39" s="690"/>
      <c r="AY39" s="691"/>
      <c r="AZ39" s="623">
        <v>1193488</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34158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1651031</v>
      </c>
      <c r="CS39" s="653"/>
      <c r="CT39" s="653"/>
      <c r="CU39" s="653"/>
      <c r="CV39" s="653"/>
      <c r="CW39" s="653"/>
      <c r="CX39" s="653"/>
      <c r="CY39" s="654"/>
      <c r="CZ39" s="628">
        <v>1.5</v>
      </c>
      <c r="DA39" s="655"/>
      <c r="DB39" s="655"/>
      <c r="DC39" s="658"/>
      <c r="DD39" s="632">
        <v>588331</v>
      </c>
      <c r="DE39" s="653"/>
      <c r="DF39" s="653"/>
      <c r="DG39" s="653"/>
      <c r="DH39" s="653"/>
      <c r="DI39" s="653"/>
      <c r="DJ39" s="653"/>
      <c r="DK39" s="654"/>
      <c r="DL39" s="632" t="s">
        <v>134</v>
      </c>
      <c r="DM39" s="653"/>
      <c r="DN39" s="653"/>
      <c r="DO39" s="653"/>
      <c r="DP39" s="653"/>
      <c r="DQ39" s="653"/>
      <c r="DR39" s="653"/>
      <c r="DS39" s="653"/>
      <c r="DT39" s="653"/>
      <c r="DU39" s="653"/>
      <c r="DV39" s="654"/>
      <c r="DW39" s="628" t="s">
        <v>134</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1517420</v>
      </c>
      <c r="S40" s="624"/>
      <c r="T40" s="624"/>
      <c r="U40" s="624"/>
      <c r="V40" s="624"/>
      <c r="W40" s="624"/>
      <c r="X40" s="624"/>
      <c r="Y40" s="625"/>
      <c r="Z40" s="626">
        <v>1.3</v>
      </c>
      <c r="AA40" s="626"/>
      <c r="AB40" s="626"/>
      <c r="AC40" s="626"/>
      <c r="AD40" s="627" t="s">
        <v>134</v>
      </c>
      <c r="AE40" s="627"/>
      <c r="AF40" s="627"/>
      <c r="AG40" s="627"/>
      <c r="AH40" s="627"/>
      <c r="AI40" s="627"/>
      <c r="AJ40" s="627"/>
      <c r="AK40" s="627"/>
      <c r="AL40" s="628" t="s">
        <v>134</v>
      </c>
      <c r="AM40" s="629"/>
      <c r="AN40" s="629"/>
      <c r="AO40" s="630"/>
      <c r="AQ40" s="689" t="s">
        <v>347</v>
      </c>
      <c r="AR40" s="690"/>
      <c r="AS40" s="690"/>
      <c r="AT40" s="690"/>
      <c r="AU40" s="690"/>
      <c r="AV40" s="690"/>
      <c r="AW40" s="690"/>
      <c r="AX40" s="690"/>
      <c r="AY40" s="691"/>
      <c r="AZ40" s="623">
        <v>27817</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82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15125792</v>
      </c>
      <c r="CS40" s="624"/>
      <c r="CT40" s="624"/>
      <c r="CU40" s="624"/>
      <c r="CV40" s="624"/>
      <c r="CW40" s="624"/>
      <c r="CX40" s="624"/>
      <c r="CY40" s="625"/>
      <c r="CZ40" s="628">
        <v>13.5</v>
      </c>
      <c r="DA40" s="655"/>
      <c r="DB40" s="655"/>
      <c r="DC40" s="658"/>
      <c r="DD40" s="632">
        <v>896800</v>
      </c>
      <c r="DE40" s="624"/>
      <c r="DF40" s="624"/>
      <c r="DG40" s="624"/>
      <c r="DH40" s="624"/>
      <c r="DI40" s="624"/>
      <c r="DJ40" s="624"/>
      <c r="DK40" s="625"/>
      <c r="DL40" s="632" t="s">
        <v>134</v>
      </c>
      <c r="DM40" s="624"/>
      <c r="DN40" s="624"/>
      <c r="DO40" s="624"/>
      <c r="DP40" s="624"/>
      <c r="DQ40" s="624"/>
      <c r="DR40" s="624"/>
      <c r="DS40" s="624"/>
      <c r="DT40" s="624"/>
      <c r="DU40" s="624"/>
      <c r="DV40" s="625"/>
      <c r="DW40" s="628" t="s">
        <v>134</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115319398</v>
      </c>
      <c r="S41" s="699"/>
      <c r="T41" s="699"/>
      <c r="U41" s="699"/>
      <c r="V41" s="699"/>
      <c r="W41" s="699"/>
      <c r="X41" s="699"/>
      <c r="Y41" s="700"/>
      <c r="Z41" s="701">
        <v>100</v>
      </c>
      <c r="AA41" s="701"/>
      <c r="AB41" s="701"/>
      <c r="AC41" s="701"/>
      <c r="AD41" s="702">
        <v>51337776</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1645887</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134</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134</v>
      </c>
      <c r="CS41" s="653"/>
      <c r="CT41" s="653"/>
      <c r="CU41" s="653"/>
      <c r="CV41" s="653"/>
      <c r="CW41" s="653"/>
      <c r="CX41" s="653"/>
      <c r="CY41" s="654"/>
      <c r="CZ41" s="628" t="s">
        <v>355</v>
      </c>
      <c r="DA41" s="655"/>
      <c r="DB41" s="655"/>
      <c r="DC41" s="658"/>
      <c r="DD41" s="632" t="s">
        <v>134</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5429165</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378</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9078801</v>
      </c>
      <c r="CS42" s="653"/>
      <c r="CT42" s="653"/>
      <c r="CU42" s="653"/>
      <c r="CV42" s="653"/>
      <c r="CW42" s="653"/>
      <c r="CX42" s="653"/>
      <c r="CY42" s="654"/>
      <c r="CZ42" s="628">
        <v>8.1</v>
      </c>
      <c r="DA42" s="655"/>
      <c r="DB42" s="655"/>
      <c r="DC42" s="658"/>
      <c r="DD42" s="632">
        <v>898600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125347</v>
      </c>
      <c r="CS43" s="653"/>
      <c r="CT43" s="653"/>
      <c r="CU43" s="653"/>
      <c r="CV43" s="653"/>
      <c r="CW43" s="653"/>
      <c r="CX43" s="653"/>
      <c r="CY43" s="654"/>
      <c r="CZ43" s="628">
        <v>0.1</v>
      </c>
      <c r="DA43" s="655"/>
      <c r="DB43" s="655"/>
      <c r="DC43" s="658"/>
      <c r="DD43" s="632">
        <v>107527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8535608</v>
      </c>
      <c r="CS44" s="624"/>
      <c r="CT44" s="624"/>
      <c r="CU44" s="624"/>
      <c r="CV44" s="624"/>
      <c r="CW44" s="624"/>
      <c r="CX44" s="624"/>
      <c r="CY44" s="625"/>
      <c r="CZ44" s="628">
        <v>7.6</v>
      </c>
      <c r="DA44" s="629"/>
      <c r="DB44" s="629"/>
      <c r="DC44" s="635"/>
      <c r="DD44" s="632">
        <v>894124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5025836</v>
      </c>
      <c r="CS45" s="653"/>
      <c r="CT45" s="653"/>
      <c r="CU45" s="653"/>
      <c r="CV45" s="653"/>
      <c r="CW45" s="653"/>
      <c r="CX45" s="653"/>
      <c r="CY45" s="654"/>
      <c r="CZ45" s="628">
        <v>4.5</v>
      </c>
      <c r="DA45" s="655"/>
      <c r="DB45" s="655"/>
      <c r="DC45" s="658"/>
      <c r="DD45" s="632">
        <v>363689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3240608</v>
      </c>
      <c r="CS46" s="624"/>
      <c r="CT46" s="624"/>
      <c r="CU46" s="624"/>
      <c r="CV46" s="624"/>
      <c r="CW46" s="624"/>
      <c r="CX46" s="624"/>
      <c r="CY46" s="625"/>
      <c r="CZ46" s="628">
        <v>2.9</v>
      </c>
      <c r="DA46" s="629"/>
      <c r="DB46" s="629"/>
      <c r="DC46" s="635"/>
      <c r="DD46" s="632">
        <v>524656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543193</v>
      </c>
      <c r="CS47" s="653"/>
      <c r="CT47" s="653"/>
      <c r="CU47" s="653"/>
      <c r="CV47" s="653"/>
      <c r="CW47" s="653"/>
      <c r="CX47" s="653"/>
      <c r="CY47" s="654"/>
      <c r="CZ47" s="628">
        <v>0.5</v>
      </c>
      <c r="DA47" s="655"/>
      <c r="DB47" s="655"/>
      <c r="DC47" s="658"/>
      <c r="DD47" s="632">
        <v>4476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134</v>
      </c>
      <c r="CS48" s="624"/>
      <c r="CT48" s="624"/>
      <c r="CU48" s="624"/>
      <c r="CV48" s="624"/>
      <c r="CW48" s="624"/>
      <c r="CX48" s="624"/>
      <c r="CY48" s="625"/>
      <c r="CZ48" s="628" t="s">
        <v>355</v>
      </c>
      <c r="DA48" s="629"/>
      <c r="DB48" s="629"/>
      <c r="DC48" s="635"/>
      <c r="DD48" s="632" t="s">
        <v>134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112370924</v>
      </c>
      <c r="CS49" s="682"/>
      <c r="CT49" s="682"/>
      <c r="CU49" s="682"/>
      <c r="CV49" s="682"/>
      <c r="CW49" s="682"/>
      <c r="CX49" s="682"/>
      <c r="CY49" s="711"/>
      <c r="CZ49" s="703">
        <v>100</v>
      </c>
      <c r="DA49" s="712"/>
      <c r="DB49" s="712"/>
      <c r="DC49" s="713"/>
      <c r="DD49" s="714">
        <v>59833967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8qeNqRnRU1anQ+7vHDAQkqdwdrQZLoHD055giKZVVtO+t+NHokFEagASxNMWxxESmBPZBCicGS6qf/DKN5sFw==" saltValue="wk0vuj8IMb/ISmOEhkT/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115255</v>
      </c>
      <c r="R7" s="753"/>
      <c r="S7" s="753"/>
      <c r="T7" s="753"/>
      <c r="U7" s="753"/>
      <c r="V7" s="753">
        <v>112364</v>
      </c>
      <c r="W7" s="753"/>
      <c r="X7" s="753"/>
      <c r="Y7" s="753"/>
      <c r="Z7" s="753"/>
      <c r="AA7" s="753">
        <v>2891</v>
      </c>
      <c r="AB7" s="753"/>
      <c r="AC7" s="753"/>
      <c r="AD7" s="753"/>
      <c r="AE7" s="754"/>
      <c r="AF7" s="755">
        <v>2630</v>
      </c>
      <c r="AG7" s="756"/>
      <c r="AH7" s="756"/>
      <c r="AI7" s="756"/>
      <c r="AJ7" s="757"/>
      <c r="AK7" s="758">
        <v>1436</v>
      </c>
      <c r="AL7" s="759"/>
      <c r="AM7" s="759"/>
      <c r="AN7" s="759"/>
      <c r="AO7" s="759"/>
      <c r="AP7" s="759">
        <v>115008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62"/>
      <c r="CH7" s="743">
        <v>-140</v>
      </c>
      <c r="CI7" s="744"/>
      <c r="CJ7" s="744"/>
      <c r="CK7" s="744"/>
      <c r="CL7" s="745"/>
      <c r="CM7" s="743">
        <v>2668</v>
      </c>
      <c r="CN7" s="744"/>
      <c r="CO7" s="744"/>
      <c r="CP7" s="744"/>
      <c r="CQ7" s="745"/>
      <c r="CR7" s="743">
        <v>16</v>
      </c>
      <c r="CS7" s="744"/>
      <c r="CT7" s="744"/>
      <c r="CU7" s="744"/>
      <c r="CV7" s="745"/>
      <c r="CW7" s="743">
        <v>11</v>
      </c>
      <c r="CX7" s="744"/>
      <c r="CY7" s="744"/>
      <c r="CZ7" s="744"/>
      <c r="DA7" s="745"/>
      <c r="DB7" s="743" t="s">
        <v>550</v>
      </c>
      <c r="DC7" s="744"/>
      <c r="DD7" s="744"/>
      <c r="DE7" s="744"/>
      <c r="DF7" s="745"/>
      <c r="DG7" s="743" t="s">
        <v>550</v>
      </c>
      <c r="DH7" s="744"/>
      <c r="DI7" s="744"/>
      <c r="DJ7" s="744"/>
      <c r="DK7" s="745"/>
      <c r="DL7" s="743" t="s">
        <v>550</v>
      </c>
      <c r="DM7" s="744"/>
      <c r="DN7" s="744"/>
      <c r="DO7" s="744"/>
      <c r="DP7" s="745"/>
      <c r="DQ7" s="743" t="s">
        <v>550</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41</v>
      </c>
      <c r="R8" s="784"/>
      <c r="S8" s="784"/>
      <c r="T8" s="784"/>
      <c r="U8" s="784"/>
      <c r="V8" s="784">
        <v>41</v>
      </c>
      <c r="W8" s="784"/>
      <c r="X8" s="784"/>
      <c r="Y8" s="784"/>
      <c r="Z8" s="784"/>
      <c r="AA8" s="784">
        <v>0</v>
      </c>
      <c r="AB8" s="784"/>
      <c r="AC8" s="784"/>
      <c r="AD8" s="784"/>
      <c r="AE8" s="785"/>
      <c r="AF8" s="786" t="s">
        <v>393</v>
      </c>
      <c r="AG8" s="787"/>
      <c r="AH8" s="787"/>
      <c r="AI8" s="787"/>
      <c r="AJ8" s="788"/>
      <c r="AK8" s="769">
        <v>39</v>
      </c>
      <c r="AL8" s="770"/>
      <c r="AM8" s="770"/>
      <c r="AN8" s="770"/>
      <c r="AO8" s="770"/>
      <c r="AP8" s="770">
        <v>222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606</v>
      </c>
      <c r="BT8" s="774"/>
      <c r="BU8" s="774"/>
      <c r="BV8" s="774"/>
      <c r="BW8" s="774"/>
      <c r="BX8" s="774"/>
      <c r="BY8" s="774"/>
      <c r="BZ8" s="774"/>
      <c r="CA8" s="774"/>
      <c r="CB8" s="774"/>
      <c r="CC8" s="774"/>
      <c r="CD8" s="774"/>
      <c r="CE8" s="774"/>
      <c r="CF8" s="774"/>
      <c r="CG8" s="775"/>
      <c r="CH8" s="776">
        <v>8</v>
      </c>
      <c r="CI8" s="777"/>
      <c r="CJ8" s="777"/>
      <c r="CK8" s="777"/>
      <c r="CL8" s="778"/>
      <c r="CM8" s="776">
        <v>147</v>
      </c>
      <c r="CN8" s="777"/>
      <c r="CO8" s="777"/>
      <c r="CP8" s="777"/>
      <c r="CQ8" s="778"/>
      <c r="CR8" s="776">
        <v>1</v>
      </c>
      <c r="CS8" s="777"/>
      <c r="CT8" s="777"/>
      <c r="CU8" s="777"/>
      <c r="CV8" s="778"/>
      <c r="CW8" s="776" t="s">
        <v>550</v>
      </c>
      <c r="CX8" s="777"/>
      <c r="CY8" s="777"/>
      <c r="CZ8" s="777"/>
      <c r="DA8" s="778"/>
      <c r="DB8" s="776" t="s">
        <v>550</v>
      </c>
      <c r="DC8" s="777"/>
      <c r="DD8" s="777"/>
      <c r="DE8" s="777"/>
      <c r="DF8" s="778"/>
      <c r="DG8" s="776" t="s">
        <v>550</v>
      </c>
      <c r="DH8" s="777"/>
      <c r="DI8" s="777"/>
      <c r="DJ8" s="777"/>
      <c r="DK8" s="778"/>
      <c r="DL8" s="776" t="s">
        <v>550</v>
      </c>
      <c r="DM8" s="777"/>
      <c r="DN8" s="777"/>
      <c r="DO8" s="777"/>
      <c r="DP8" s="778"/>
      <c r="DQ8" s="776" t="s">
        <v>550</v>
      </c>
      <c r="DR8" s="777"/>
      <c r="DS8" s="777"/>
      <c r="DT8" s="777"/>
      <c r="DU8" s="778"/>
      <c r="DV8" s="773"/>
      <c r="DW8" s="774"/>
      <c r="DX8" s="774"/>
      <c r="DY8" s="774"/>
      <c r="DZ8" s="779"/>
      <c r="EA8" s="234"/>
    </row>
    <row r="9" spans="1:131" s="235" customFormat="1" ht="26.25" customHeight="1" x14ac:dyDescent="0.2">
      <c r="A9" s="238">
        <v>3</v>
      </c>
      <c r="B9" s="780" t="s">
        <v>394</v>
      </c>
      <c r="C9" s="781"/>
      <c r="D9" s="781"/>
      <c r="E9" s="781"/>
      <c r="F9" s="781"/>
      <c r="G9" s="781"/>
      <c r="H9" s="781"/>
      <c r="I9" s="781"/>
      <c r="J9" s="781"/>
      <c r="K9" s="781"/>
      <c r="L9" s="781"/>
      <c r="M9" s="781"/>
      <c r="N9" s="781"/>
      <c r="O9" s="781"/>
      <c r="P9" s="782"/>
      <c r="Q9" s="783">
        <v>1</v>
      </c>
      <c r="R9" s="784"/>
      <c r="S9" s="784"/>
      <c r="T9" s="784"/>
      <c r="U9" s="784"/>
      <c r="V9" s="784">
        <v>1</v>
      </c>
      <c r="W9" s="784"/>
      <c r="X9" s="784"/>
      <c r="Y9" s="784"/>
      <c r="Z9" s="784"/>
      <c r="AA9" s="784">
        <v>0</v>
      </c>
      <c r="AB9" s="784"/>
      <c r="AC9" s="784"/>
      <c r="AD9" s="784"/>
      <c r="AE9" s="785"/>
      <c r="AF9" s="786">
        <v>0</v>
      </c>
      <c r="AG9" s="787"/>
      <c r="AH9" s="787"/>
      <c r="AI9" s="787"/>
      <c r="AJ9" s="788"/>
      <c r="AK9" s="769" t="s">
        <v>550</v>
      </c>
      <c r="AL9" s="770"/>
      <c r="AM9" s="770"/>
      <c r="AN9" s="770"/>
      <c r="AO9" s="770"/>
      <c r="AP9" s="770" t="s">
        <v>550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607</v>
      </c>
      <c r="BT9" s="774"/>
      <c r="BU9" s="774"/>
      <c r="BV9" s="774"/>
      <c r="BW9" s="774"/>
      <c r="BX9" s="774"/>
      <c r="BY9" s="774"/>
      <c r="BZ9" s="774"/>
      <c r="CA9" s="774"/>
      <c r="CB9" s="774"/>
      <c r="CC9" s="774"/>
      <c r="CD9" s="774"/>
      <c r="CE9" s="774"/>
      <c r="CF9" s="774"/>
      <c r="CG9" s="775"/>
      <c r="CH9" s="776">
        <v>2</v>
      </c>
      <c r="CI9" s="777"/>
      <c r="CJ9" s="777"/>
      <c r="CK9" s="777"/>
      <c r="CL9" s="778"/>
      <c r="CM9" s="776">
        <v>51</v>
      </c>
      <c r="CN9" s="777"/>
      <c r="CO9" s="777"/>
      <c r="CP9" s="777"/>
      <c r="CQ9" s="778"/>
      <c r="CR9" s="776">
        <v>8</v>
      </c>
      <c r="CS9" s="777"/>
      <c r="CT9" s="777"/>
      <c r="CU9" s="777"/>
      <c r="CV9" s="778"/>
      <c r="CW9" s="776">
        <v>9</v>
      </c>
      <c r="CX9" s="777"/>
      <c r="CY9" s="777"/>
      <c r="CZ9" s="777"/>
      <c r="DA9" s="778"/>
      <c r="DB9" s="776" t="s">
        <v>550</v>
      </c>
      <c r="DC9" s="777"/>
      <c r="DD9" s="777"/>
      <c r="DE9" s="777"/>
      <c r="DF9" s="778"/>
      <c r="DG9" s="776" t="s">
        <v>550</v>
      </c>
      <c r="DH9" s="777"/>
      <c r="DI9" s="777"/>
      <c r="DJ9" s="777"/>
      <c r="DK9" s="778"/>
      <c r="DL9" s="776" t="s">
        <v>550</v>
      </c>
      <c r="DM9" s="777"/>
      <c r="DN9" s="777"/>
      <c r="DO9" s="777"/>
      <c r="DP9" s="778"/>
      <c r="DQ9" s="776" t="s">
        <v>550</v>
      </c>
      <c r="DR9" s="777"/>
      <c r="DS9" s="777"/>
      <c r="DT9" s="777"/>
      <c r="DU9" s="778"/>
      <c r="DV9" s="773"/>
      <c r="DW9" s="774"/>
      <c r="DX9" s="774"/>
      <c r="DY9" s="774"/>
      <c r="DZ9" s="779"/>
      <c r="EA9" s="234"/>
    </row>
    <row r="10" spans="1:131" s="235" customFormat="1" ht="26.25" customHeight="1" x14ac:dyDescent="0.2">
      <c r="A10" s="238">
        <v>4</v>
      </c>
      <c r="B10" s="780" t="s">
        <v>395</v>
      </c>
      <c r="C10" s="781"/>
      <c r="D10" s="781"/>
      <c r="E10" s="781"/>
      <c r="F10" s="781"/>
      <c r="G10" s="781"/>
      <c r="H10" s="781"/>
      <c r="I10" s="781"/>
      <c r="J10" s="781"/>
      <c r="K10" s="781"/>
      <c r="L10" s="781"/>
      <c r="M10" s="781"/>
      <c r="N10" s="781"/>
      <c r="O10" s="781"/>
      <c r="P10" s="782"/>
      <c r="Q10" s="783">
        <v>0</v>
      </c>
      <c r="R10" s="784"/>
      <c r="S10" s="784"/>
      <c r="T10" s="784"/>
      <c r="U10" s="784"/>
      <c r="V10" s="784">
        <v>0</v>
      </c>
      <c r="W10" s="784"/>
      <c r="X10" s="784"/>
      <c r="Y10" s="784"/>
      <c r="Z10" s="784"/>
      <c r="AA10" s="784">
        <v>0</v>
      </c>
      <c r="AB10" s="784"/>
      <c r="AC10" s="784"/>
      <c r="AD10" s="784"/>
      <c r="AE10" s="785"/>
      <c r="AF10" s="786" t="s">
        <v>396</v>
      </c>
      <c r="AG10" s="787"/>
      <c r="AH10" s="787"/>
      <c r="AI10" s="787"/>
      <c r="AJ10" s="788"/>
      <c r="AK10" s="769" t="s">
        <v>550</v>
      </c>
      <c r="AL10" s="770"/>
      <c r="AM10" s="770"/>
      <c r="AN10" s="770"/>
      <c r="AO10" s="770"/>
      <c r="AP10" s="770" t="s">
        <v>550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608</v>
      </c>
      <c r="BT10" s="774"/>
      <c r="BU10" s="774"/>
      <c r="BV10" s="774"/>
      <c r="BW10" s="774"/>
      <c r="BX10" s="774"/>
      <c r="BY10" s="774"/>
      <c r="BZ10" s="774"/>
      <c r="CA10" s="774"/>
      <c r="CB10" s="774"/>
      <c r="CC10" s="774"/>
      <c r="CD10" s="774"/>
      <c r="CE10" s="774"/>
      <c r="CF10" s="774"/>
      <c r="CG10" s="775"/>
      <c r="CH10" s="776">
        <v>343</v>
      </c>
      <c r="CI10" s="777"/>
      <c r="CJ10" s="777"/>
      <c r="CK10" s="777"/>
      <c r="CL10" s="778"/>
      <c r="CM10" s="776">
        <v>3128</v>
      </c>
      <c r="CN10" s="777"/>
      <c r="CO10" s="777"/>
      <c r="CP10" s="777"/>
      <c r="CQ10" s="778"/>
      <c r="CR10" s="776">
        <v>1</v>
      </c>
      <c r="CS10" s="777"/>
      <c r="CT10" s="777"/>
      <c r="CU10" s="777"/>
      <c r="CV10" s="778"/>
      <c r="CW10" s="776" t="s">
        <v>550</v>
      </c>
      <c r="CX10" s="777"/>
      <c r="CY10" s="777"/>
      <c r="CZ10" s="777"/>
      <c r="DA10" s="778"/>
      <c r="DB10" s="776" t="s">
        <v>550</v>
      </c>
      <c r="DC10" s="777"/>
      <c r="DD10" s="777"/>
      <c r="DE10" s="777"/>
      <c r="DF10" s="778"/>
      <c r="DG10" s="776" t="s">
        <v>550</v>
      </c>
      <c r="DH10" s="777"/>
      <c r="DI10" s="777"/>
      <c r="DJ10" s="777"/>
      <c r="DK10" s="778"/>
      <c r="DL10" s="776" t="s">
        <v>550</v>
      </c>
      <c r="DM10" s="777"/>
      <c r="DN10" s="777"/>
      <c r="DO10" s="777"/>
      <c r="DP10" s="778"/>
      <c r="DQ10" s="776" t="s">
        <v>550</v>
      </c>
      <c r="DR10" s="777"/>
      <c r="DS10" s="777"/>
      <c r="DT10" s="777"/>
      <c r="DU10" s="778"/>
      <c r="DV10" s="773"/>
      <c r="DW10" s="774"/>
      <c r="DX10" s="774"/>
      <c r="DY10" s="774"/>
      <c r="DZ10" s="779"/>
      <c r="EA10" s="234"/>
    </row>
    <row r="11" spans="1:131" s="235" customFormat="1" ht="26.25" customHeight="1" x14ac:dyDescent="0.2">
      <c r="A11" s="238">
        <v>5</v>
      </c>
      <c r="B11" s="780" t="s">
        <v>397</v>
      </c>
      <c r="C11" s="781"/>
      <c r="D11" s="781"/>
      <c r="E11" s="781"/>
      <c r="F11" s="781"/>
      <c r="G11" s="781"/>
      <c r="H11" s="781"/>
      <c r="I11" s="781"/>
      <c r="J11" s="781"/>
      <c r="K11" s="781"/>
      <c r="L11" s="781"/>
      <c r="M11" s="781"/>
      <c r="N11" s="781"/>
      <c r="O11" s="781"/>
      <c r="P11" s="782"/>
      <c r="Q11" s="783">
        <v>43</v>
      </c>
      <c r="R11" s="784"/>
      <c r="S11" s="784"/>
      <c r="T11" s="784"/>
      <c r="U11" s="784"/>
      <c r="V11" s="784">
        <v>40</v>
      </c>
      <c r="W11" s="784"/>
      <c r="X11" s="784"/>
      <c r="Y11" s="784"/>
      <c r="Z11" s="784"/>
      <c r="AA11" s="784">
        <v>3</v>
      </c>
      <c r="AB11" s="784"/>
      <c r="AC11" s="784"/>
      <c r="AD11" s="784"/>
      <c r="AE11" s="785"/>
      <c r="AF11" s="786">
        <v>3</v>
      </c>
      <c r="AG11" s="787"/>
      <c r="AH11" s="787"/>
      <c r="AI11" s="787"/>
      <c r="AJ11" s="788"/>
      <c r="AK11" s="769" t="s">
        <v>550</v>
      </c>
      <c r="AL11" s="770"/>
      <c r="AM11" s="770"/>
      <c r="AN11" s="770"/>
      <c r="AO11" s="770"/>
      <c r="AP11" s="770" t="s">
        <v>550</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609</v>
      </c>
      <c r="BT11" s="774"/>
      <c r="BU11" s="774"/>
      <c r="BV11" s="774"/>
      <c r="BW11" s="774"/>
      <c r="BX11" s="774"/>
      <c r="BY11" s="774"/>
      <c r="BZ11" s="774"/>
      <c r="CA11" s="774"/>
      <c r="CB11" s="774"/>
      <c r="CC11" s="774"/>
      <c r="CD11" s="774"/>
      <c r="CE11" s="774"/>
      <c r="CF11" s="774"/>
      <c r="CG11" s="775"/>
      <c r="CH11" s="776">
        <v>-4</v>
      </c>
      <c r="CI11" s="777"/>
      <c r="CJ11" s="777"/>
      <c r="CK11" s="777"/>
      <c r="CL11" s="778"/>
      <c r="CM11" s="776">
        <v>119</v>
      </c>
      <c r="CN11" s="777"/>
      <c r="CO11" s="777"/>
      <c r="CP11" s="777"/>
      <c r="CQ11" s="778"/>
      <c r="CR11" s="776">
        <v>8</v>
      </c>
      <c r="CS11" s="777"/>
      <c r="CT11" s="777"/>
      <c r="CU11" s="777"/>
      <c r="CV11" s="778"/>
      <c r="CW11" s="776" t="s">
        <v>550</v>
      </c>
      <c r="CX11" s="777"/>
      <c r="CY11" s="777"/>
      <c r="CZ11" s="777"/>
      <c r="DA11" s="778"/>
      <c r="DB11" s="776" t="s">
        <v>550</v>
      </c>
      <c r="DC11" s="777"/>
      <c r="DD11" s="777"/>
      <c r="DE11" s="777"/>
      <c r="DF11" s="778"/>
      <c r="DG11" s="776" t="s">
        <v>550</v>
      </c>
      <c r="DH11" s="777"/>
      <c r="DI11" s="777"/>
      <c r="DJ11" s="777"/>
      <c r="DK11" s="778"/>
      <c r="DL11" s="776" t="s">
        <v>550</v>
      </c>
      <c r="DM11" s="777"/>
      <c r="DN11" s="777"/>
      <c r="DO11" s="777"/>
      <c r="DP11" s="778"/>
      <c r="DQ11" s="776" t="s">
        <v>550</v>
      </c>
      <c r="DR11" s="777"/>
      <c r="DS11" s="777"/>
      <c r="DT11" s="777"/>
      <c r="DU11" s="778"/>
      <c r="DV11" s="773"/>
      <c r="DW11" s="774"/>
      <c r="DX11" s="774"/>
      <c r="DY11" s="774"/>
      <c r="DZ11" s="779"/>
      <c r="EA11" s="234"/>
    </row>
    <row r="12" spans="1:131" s="235" customFormat="1" ht="26.25" customHeight="1" x14ac:dyDescent="0.2">
      <c r="A12" s="238">
        <v>6</v>
      </c>
      <c r="B12" s="780" t="s">
        <v>398</v>
      </c>
      <c r="C12" s="781"/>
      <c r="D12" s="781"/>
      <c r="E12" s="781"/>
      <c r="F12" s="781"/>
      <c r="G12" s="781"/>
      <c r="H12" s="781"/>
      <c r="I12" s="781"/>
      <c r="J12" s="781"/>
      <c r="K12" s="781"/>
      <c r="L12" s="781"/>
      <c r="M12" s="781"/>
      <c r="N12" s="781"/>
      <c r="O12" s="781"/>
      <c r="P12" s="782"/>
      <c r="Q12" s="783">
        <v>102</v>
      </c>
      <c r="R12" s="784"/>
      <c r="S12" s="784"/>
      <c r="T12" s="784"/>
      <c r="U12" s="784"/>
      <c r="V12" s="784">
        <v>47</v>
      </c>
      <c r="W12" s="784"/>
      <c r="X12" s="784"/>
      <c r="Y12" s="784"/>
      <c r="Z12" s="784"/>
      <c r="AA12" s="784">
        <v>54</v>
      </c>
      <c r="AB12" s="784"/>
      <c r="AC12" s="784"/>
      <c r="AD12" s="784"/>
      <c r="AE12" s="785"/>
      <c r="AF12" s="786">
        <v>54</v>
      </c>
      <c r="AG12" s="787"/>
      <c r="AH12" s="787"/>
      <c r="AI12" s="787"/>
      <c r="AJ12" s="788"/>
      <c r="AK12" s="769">
        <v>2</v>
      </c>
      <c r="AL12" s="770"/>
      <c r="AM12" s="770"/>
      <c r="AN12" s="770"/>
      <c r="AO12" s="770"/>
      <c r="AP12" s="770" t="s">
        <v>550</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610</v>
      </c>
      <c r="BT12" s="774"/>
      <c r="BU12" s="774"/>
      <c r="BV12" s="774"/>
      <c r="BW12" s="774"/>
      <c r="BX12" s="774"/>
      <c r="BY12" s="774"/>
      <c r="BZ12" s="774"/>
      <c r="CA12" s="774"/>
      <c r="CB12" s="774"/>
      <c r="CC12" s="774"/>
      <c r="CD12" s="774"/>
      <c r="CE12" s="774"/>
      <c r="CF12" s="774"/>
      <c r="CG12" s="775"/>
      <c r="CH12" s="776">
        <v>-18</v>
      </c>
      <c r="CI12" s="777"/>
      <c r="CJ12" s="777"/>
      <c r="CK12" s="777"/>
      <c r="CL12" s="778"/>
      <c r="CM12" s="776">
        <v>222</v>
      </c>
      <c r="CN12" s="777"/>
      <c r="CO12" s="777"/>
      <c r="CP12" s="777"/>
      <c r="CQ12" s="778"/>
      <c r="CR12" s="776">
        <v>4</v>
      </c>
      <c r="CS12" s="777"/>
      <c r="CT12" s="777"/>
      <c r="CU12" s="777"/>
      <c r="CV12" s="778"/>
      <c r="CW12" s="776">
        <v>58</v>
      </c>
      <c r="CX12" s="777"/>
      <c r="CY12" s="777"/>
      <c r="CZ12" s="777"/>
      <c r="DA12" s="778"/>
      <c r="DB12" s="776" t="s">
        <v>550</v>
      </c>
      <c r="DC12" s="777"/>
      <c r="DD12" s="777"/>
      <c r="DE12" s="777"/>
      <c r="DF12" s="778"/>
      <c r="DG12" s="776" t="s">
        <v>550</v>
      </c>
      <c r="DH12" s="777"/>
      <c r="DI12" s="777"/>
      <c r="DJ12" s="777"/>
      <c r="DK12" s="778"/>
      <c r="DL12" s="776" t="s">
        <v>550</v>
      </c>
      <c r="DM12" s="777"/>
      <c r="DN12" s="777"/>
      <c r="DO12" s="777"/>
      <c r="DP12" s="778"/>
      <c r="DQ12" s="776" t="s">
        <v>550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611</v>
      </c>
      <c r="BT13" s="774"/>
      <c r="BU13" s="774"/>
      <c r="BV13" s="774"/>
      <c r="BW13" s="774"/>
      <c r="BX13" s="774"/>
      <c r="BY13" s="774"/>
      <c r="BZ13" s="774"/>
      <c r="CA13" s="774"/>
      <c r="CB13" s="774"/>
      <c r="CC13" s="774"/>
      <c r="CD13" s="774"/>
      <c r="CE13" s="774"/>
      <c r="CF13" s="774"/>
      <c r="CG13" s="775"/>
      <c r="CH13" s="776">
        <v>5</v>
      </c>
      <c r="CI13" s="777"/>
      <c r="CJ13" s="777"/>
      <c r="CK13" s="777"/>
      <c r="CL13" s="778"/>
      <c r="CM13" s="776">
        <v>43</v>
      </c>
      <c r="CN13" s="777"/>
      <c r="CO13" s="777"/>
      <c r="CP13" s="777"/>
      <c r="CQ13" s="778"/>
      <c r="CR13" s="776">
        <v>1</v>
      </c>
      <c r="CS13" s="777"/>
      <c r="CT13" s="777"/>
      <c r="CU13" s="777"/>
      <c r="CV13" s="778"/>
      <c r="CW13" s="776" t="s">
        <v>550</v>
      </c>
      <c r="CX13" s="777"/>
      <c r="CY13" s="777"/>
      <c r="CZ13" s="777"/>
      <c r="DA13" s="778"/>
      <c r="DB13" s="776" t="s">
        <v>550</v>
      </c>
      <c r="DC13" s="777"/>
      <c r="DD13" s="777"/>
      <c r="DE13" s="777"/>
      <c r="DF13" s="778"/>
      <c r="DG13" s="776" t="s">
        <v>550</v>
      </c>
      <c r="DH13" s="777"/>
      <c r="DI13" s="777"/>
      <c r="DJ13" s="777"/>
      <c r="DK13" s="778"/>
      <c r="DL13" s="776" t="s">
        <v>550</v>
      </c>
      <c r="DM13" s="777"/>
      <c r="DN13" s="777"/>
      <c r="DO13" s="777"/>
      <c r="DP13" s="778"/>
      <c r="DQ13" s="776" t="s">
        <v>550</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612</v>
      </c>
      <c r="BT14" s="774"/>
      <c r="BU14" s="774"/>
      <c r="BV14" s="774"/>
      <c r="BW14" s="774"/>
      <c r="BX14" s="774"/>
      <c r="BY14" s="774"/>
      <c r="BZ14" s="774"/>
      <c r="CA14" s="774"/>
      <c r="CB14" s="774"/>
      <c r="CC14" s="774"/>
      <c r="CD14" s="774"/>
      <c r="CE14" s="774"/>
      <c r="CF14" s="774"/>
      <c r="CG14" s="775"/>
      <c r="CH14" s="776">
        <v>-8</v>
      </c>
      <c r="CI14" s="777"/>
      <c r="CJ14" s="777"/>
      <c r="CK14" s="777"/>
      <c r="CL14" s="778"/>
      <c r="CM14" s="776">
        <v>140</v>
      </c>
      <c r="CN14" s="777"/>
      <c r="CO14" s="777"/>
      <c r="CP14" s="777"/>
      <c r="CQ14" s="778"/>
      <c r="CR14" s="776">
        <v>11</v>
      </c>
      <c r="CS14" s="777"/>
      <c r="CT14" s="777"/>
      <c r="CU14" s="777"/>
      <c r="CV14" s="778"/>
      <c r="CW14" s="776">
        <v>40</v>
      </c>
      <c r="CX14" s="777"/>
      <c r="CY14" s="777"/>
      <c r="CZ14" s="777"/>
      <c r="DA14" s="778"/>
      <c r="DB14" s="776" t="s">
        <v>550</v>
      </c>
      <c r="DC14" s="777"/>
      <c r="DD14" s="777"/>
      <c r="DE14" s="777"/>
      <c r="DF14" s="778"/>
      <c r="DG14" s="776" t="s">
        <v>550</v>
      </c>
      <c r="DH14" s="777"/>
      <c r="DI14" s="777"/>
      <c r="DJ14" s="777"/>
      <c r="DK14" s="778"/>
      <c r="DL14" s="776" t="s">
        <v>550</v>
      </c>
      <c r="DM14" s="777"/>
      <c r="DN14" s="777"/>
      <c r="DO14" s="777"/>
      <c r="DP14" s="778"/>
      <c r="DQ14" s="776" t="s">
        <v>550</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613</v>
      </c>
      <c r="BT15" s="774"/>
      <c r="BU15" s="774"/>
      <c r="BV15" s="774"/>
      <c r="BW15" s="774"/>
      <c r="BX15" s="774"/>
      <c r="BY15" s="774"/>
      <c r="BZ15" s="774"/>
      <c r="CA15" s="774"/>
      <c r="CB15" s="774"/>
      <c r="CC15" s="774"/>
      <c r="CD15" s="774"/>
      <c r="CE15" s="774"/>
      <c r="CF15" s="774"/>
      <c r="CG15" s="775"/>
      <c r="CH15" s="776">
        <v>0</v>
      </c>
      <c r="CI15" s="777"/>
      <c r="CJ15" s="777"/>
      <c r="CK15" s="777"/>
      <c r="CL15" s="778"/>
      <c r="CM15" s="776">
        <v>74</v>
      </c>
      <c r="CN15" s="777"/>
      <c r="CO15" s="777"/>
      <c r="CP15" s="777"/>
      <c r="CQ15" s="778"/>
      <c r="CR15" s="776">
        <v>12</v>
      </c>
      <c r="CS15" s="777"/>
      <c r="CT15" s="777"/>
      <c r="CU15" s="777"/>
      <c r="CV15" s="778"/>
      <c r="CW15" s="776">
        <v>76</v>
      </c>
      <c r="CX15" s="777"/>
      <c r="CY15" s="777"/>
      <c r="CZ15" s="777"/>
      <c r="DA15" s="778"/>
      <c r="DB15" s="776" t="s">
        <v>550</v>
      </c>
      <c r="DC15" s="777"/>
      <c r="DD15" s="777"/>
      <c r="DE15" s="777"/>
      <c r="DF15" s="778"/>
      <c r="DG15" s="776" t="s">
        <v>550</v>
      </c>
      <c r="DH15" s="777"/>
      <c r="DI15" s="777"/>
      <c r="DJ15" s="777"/>
      <c r="DK15" s="778"/>
      <c r="DL15" s="776" t="s">
        <v>550</v>
      </c>
      <c r="DM15" s="777"/>
      <c r="DN15" s="777"/>
      <c r="DO15" s="777"/>
      <c r="DP15" s="778"/>
      <c r="DQ15" s="776" t="s">
        <v>550</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614</v>
      </c>
      <c r="BT16" s="774"/>
      <c r="BU16" s="774"/>
      <c r="BV16" s="774"/>
      <c r="BW16" s="774"/>
      <c r="BX16" s="774"/>
      <c r="BY16" s="774"/>
      <c r="BZ16" s="774"/>
      <c r="CA16" s="774"/>
      <c r="CB16" s="774"/>
      <c r="CC16" s="774"/>
      <c r="CD16" s="774"/>
      <c r="CE16" s="774"/>
      <c r="CF16" s="774"/>
      <c r="CG16" s="775"/>
      <c r="CH16" s="776">
        <v>0</v>
      </c>
      <c r="CI16" s="777"/>
      <c r="CJ16" s="777"/>
      <c r="CK16" s="777"/>
      <c r="CL16" s="778"/>
      <c r="CM16" s="776">
        <v>10</v>
      </c>
      <c r="CN16" s="777"/>
      <c r="CO16" s="777"/>
      <c r="CP16" s="777"/>
      <c r="CQ16" s="778"/>
      <c r="CR16" s="776">
        <v>10</v>
      </c>
      <c r="CS16" s="777"/>
      <c r="CT16" s="777"/>
      <c r="CU16" s="777"/>
      <c r="CV16" s="778"/>
      <c r="CW16" s="776">
        <v>32</v>
      </c>
      <c r="CX16" s="777"/>
      <c r="CY16" s="777"/>
      <c r="CZ16" s="777"/>
      <c r="DA16" s="778"/>
      <c r="DB16" s="776" t="s">
        <v>550</v>
      </c>
      <c r="DC16" s="777"/>
      <c r="DD16" s="777"/>
      <c r="DE16" s="777"/>
      <c r="DF16" s="778"/>
      <c r="DG16" s="776" t="s">
        <v>550</v>
      </c>
      <c r="DH16" s="777"/>
      <c r="DI16" s="777"/>
      <c r="DJ16" s="777"/>
      <c r="DK16" s="778"/>
      <c r="DL16" s="776" t="s">
        <v>550</v>
      </c>
      <c r="DM16" s="777"/>
      <c r="DN16" s="777"/>
      <c r="DO16" s="777"/>
      <c r="DP16" s="778"/>
      <c r="DQ16" s="776" t="s">
        <v>550</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615</v>
      </c>
      <c r="BT17" s="774"/>
      <c r="BU17" s="774"/>
      <c r="BV17" s="774"/>
      <c r="BW17" s="774"/>
      <c r="BX17" s="774"/>
      <c r="BY17" s="774"/>
      <c r="BZ17" s="774"/>
      <c r="CA17" s="774"/>
      <c r="CB17" s="774"/>
      <c r="CC17" s="774"/>
      <c r="CD17" s="774"/>
      <c r="CE17" s="774"/>
      <c r="CF17" s="774"/>
      <c r="CG17" s="775"/>
      <c r="CH17" s="776">
        <v>30</v>
      </c>
      <c r="CI17" s="777"/>
      <c r="CJ17" s="777"/>
      <c r="CK17" s="777"/>
      <c r="CL17" s="778"/>
      <c r="CM17" s="776">
        <v>470</v>
      </c>
      <c r="CN17" s="777"/>
      <c r="CO17" s="777"/>
      <c r="CP17" s="777"/>
      <c r="CQ17" s="778"/>
      <c r="CR17" s="776">
        <v>160</v>
      </c>
      <c r="CS17" s="777"/>
      <c r="CT17" s="777"/>
      <c r="CU17" s="777"/>
      <c r="CV17" s="778"/>
      <c r="CW17" s="776" t="s">
        <v>550</v>
      </c>
      <c r="CX17" s="777"/>
      <c r="CY17" s="777"/>
      <c r="CZ17" s="777"/>
      <c r="DA17" s="778"/>
      <c r="DB17" s="776" t="s">
        <v>550</v>
      </c>
      <c r="DC17" s="777"/>
      <c r="DD17" s="777"/>
      <c r="DE17" s="777"/>
      <c r="DF17" s="778"/>
      <c r="DG17" s="776" t="s">
        <v>550</v>
      </c>
      <c r="DH17" s="777"/>
      <c r="DI17" s="777"/>
      <c r="DJ17" s="777"/>
      <c r="DK17" s="778"/>
      <c r="DL17" s="776" t="s">
        <v>550</v>
      </c>
      <c r="DM17" s="777"/>
      <c r="DN17" s="777"/>
      <c r="DO17" s="777"/>
      <c r="DP17" s="778"/>
      <c r="DQ17" s="776" t="s">
        <v>550</v>
      </c>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616</v>
      </c>
      <c r="BT18" s="774"/>
      <c r="BU18" s="774"/>
      <c r="BV18" s="774"/>
      <c r="BW18" s="774"/>
      <c r="BX18" s="774"/>
      <c r="BY18" s="774"/>
      <c r="BZ18" s="774"/>
      <c r="CA18" s="774"/>
      <c r="CB18" s="774"/>
      <c r="CC18" s="774"/>
      <c r="CD18" s="774"/>
      <c r="CE18" s="774"/>
      <c r="CF18" s="774"/>
      <c r="CG18" s="775"/>
      <c r="CH18" s="776">
        <v>0</v>
      </c>
      <c r="CI18" s="777"/>
      <c r="CJ18" s="777"/>
      <c r="CK18" s="777"/>
      <c r="CL18" s="778"/>
      <c r="CM18" s="776">
        <v>83</v>
      </c>
      <c r="CN18" s="777"/>
      <c r="CO18" s="777"/>
      <c r="CP18" s="777"/>
      <c r="CQ18" s="778"/>
      <c r="CR18" s="776">
        <v>5</v>
      </c>
      <c r="CS18" s="777"/>
      <c r="CT18" s="777"/>
      <c r="CU18" s="777"/>
      <c r="CV18" s="778"/>
      <c r="CW18" s="776" t="s">
        <v>550</v>
      </c>
      <c r="CX18" s="777"/>
      <c r="CY18" s="777"/>
      <c r="CZ18" s="777"/>
      <c r="DA18" s="778"/>
      <c r="DB18" s="776">
        <v>2315</v>
      </c>
      <c r="DC18" s="777"/>
      <c r="DD18" s="777"/>
      <c r="DE18" s="777"/>
      <c r="DF18" s="778"/>
      <c r="DG18" s="776" t="s">
        <v>550</v>
      </c>
      <c r="DH18" s="777"/>
      <c r="DI18" s="777"/>
      <c r="DJ18" s="777"/>
      <c r="DK18" s="778"/>
      <c r="DL18" s="776">
        <v>1050</v>
      </c>
      <c r="DM18" s="777"/>
      <c r="DN18" s="777"/>
      <c r="DO18" s="777"/>
      <c r="DP18" s="778"/>
      <c r="DQ18" s="776">
        <v>1885</v>
      </c>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617</v>
      </c>
      <c r="BT19" s="774"/>
      <c r="BU19" s="774"/>
      <c r="BV19" s="774"/>
      <c r="BW19" s="774"/>
      <c r="BX19" s="774"/>
      <c r="BY19" s="774"/>
      <c r="BZ19" s="774"/>
      <c r="CA19" s="774"/>
      <c r="CB19" s="774"/>
      <c r="CC19" s="774"/>
      <c r="CD19" s="774"/>
      <c r="CE19" s="774"/>
      <c r="CF19" s="774"/>
      <c r="CG19" s="775"/>
      <c r="CH19" s="776">
        <v>1</v>
      </c>
      <c r="CI19" s="777"/>
      <c r="CJ19" s="777"/>
      <c r="CK19" s="777"/>
      <c r="CL19" s="778"/>
      <c r="CM19" s="776">
        <v>15</v>
      </c>
      <c r="CN19" s="777"/>
      <c r="CO19" s="777"/>
      <c r="CP19" s="777"/>
      <c r="CQ19" s="778"/>
      <c r="CR19" s="776">
        <v>1</v>
      </c>
      <c r="CS19" s="777"/>
      <c r="CT19" s="777"/>
      <c r="CU19" s="777"/>
      <c r="CV19" s="778"/>
      <c r="CW19" s="776" t="s">
        <v>550</v>
      </c>
      <c r="CX19" s="777"/>
      <c r="CY19" s="777"/>
      <c r="CZ19" s="777"/>
      <c r="DA19" s="778"/>
      <c r="DB19" s="776" t="s">
        <v>550</v>
      </c>
      <c r="DC19" s="777"/>
      <c r="DD19" s="777"/>
      <c r="DE19" s="777"/>
      <c r="DF19" s="778"/>
      <c r="DG19" s="776" t="s">
        <v>550</v>
      </c>
      <c r="DH19" s="777"/>
      <c r="DI19" s="777"/>
      <c r="DJ19" s="777"/>
      <c r="DK19" s="778"/>
      <c r="DL19" s="776" t="s">
        <v>550</v>
      </c>
      <c r="DM19" s="777"/>
      <c r="DN19" s="777"/>
      <c r="DO19" s="777"/>
      <c r="DP19" s="778"/>
      <c r="DQ19" s="776" t="s">
        <v>550</v>
      </c>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t="s">
        <v>618</v>
      </c>
      <c r="BT20" s="774"/>
      <c r="BU20" s="774"/>
      <c r="BV20" s="774"/>
      <c r="BW20" s="774"/>
      <c r="BX20" s="774"/>
      <c r="BY20" s="774"/>
      <c r="BZ20" s="774"/>
      <c r="CA20" s="774"/>
      <c r="CB20" s="774"/>
      <c r="CC20" s="774"/>
      <c r="CD20" s="774"/>
      <c r="CE20" s="774"/>
      <c r="CF20" s="774"/>
      <c r="CG20" s="775"/>
      <c r="CH20" s="776">
        <v>0</v>
      </c>
      <c r="CI20" s="777"/>
      <c r="CJ20" s="777"/>
      <c r="CK20" s="777"/>
      <c r="CL20" s="778"/>
      <c r="CM20" s="776">
        <v>15</v>
      </c>
      <c r="CN20" s="777"/>
      <c r="CO20" s="777"/>
      <c r="CP20" s="777"/>
      <c r="CQ20" s="778"/>
      <c r="CR20" s="776">
        <v>2</v>
      </c>
      <c r="CS20" s="777"/>
      <c r="CT20" s="777"/>
      <c r="CU20" s="777"/>
      <c r="CV20" s="778"/>
      <c r="CW20" s="776" t="s">
        <v>550</v>
      </c>
      <c r="CX20" s="777"/>
      <c r="CY20" s="777"/>
      <c r="CZ20" s="777"/>
      <c r="DA20" s="778"/>
      <c r="DB20" s="776" t="s">
        <v>550</v>
      </c>
      <c r="DC20" s="777"/>
      <c r="DD20" s="777"/>
      <c r="DE20" s="777"/>
      <c r="DF20" s="778"/>
      <c r="DG20" s="776" t="s">
        <v>550</v>
      </c>
      <c r="DH20" s="777"/>
      <c r="DI20" s="777"/>
      <c r="DJ20" s="777"/>
      <c r="DK20" s="778"/>
      <c r="DL20" s="776" t="s">
        <v>550</v>
      </c>
      <c r="DM20" s="777"/>
      <c r="DN20" s="777"/>
      <c r="DO20" s="777"/>
      <c r="DP20" s="778"/>
      <c r="DQ20" s="776" t="s">
        <v>550</v>
      </c>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619</v>
      </c>
      <c r="BT21" s="774"/>
      <c r="BU21" s="774"/>
      <c r="BV21" s="774"/>
      <c r="BW21" s="774"/>
      <c r="BX21" s="774"/>
      <c r="BY21" s="774"/>
      <c r="BZ21" s="774"/>
      <c r="CA21" s="774"/>
      <c r="CB21" s="774"/>
      <c r="CC21" s="774"/>
      <c r="CD21" s="774"/>
      <c r="CE21" s="774"/>
      <c r="CF21" s="774"/>
      <c r="CG21" s="775"/>
      <c r="CH21" s="776">
        <v>7</v>
      </c>
      <c r="CI21" s="777"/>
      <c r="CJ21" s="777"/>
      <c r="CK21" s="777"/>
      <c r="CL21" s="778"/>
      <c r="CM21" s="776">
        <v>49</v>
      </c>
      <c r="CN21" s="777"/>
      <c r="CO21" s="777"/>
      <c r="CP21" s="777"/>
      <c r="CQ21" s="778"/>
      <c r="CR21" s="776">
        <v>17</v>
      </c>
      <c r="CS21" s="777"/>
      <c r="CT21" s="777"/>
      <c r="CU21" s="777"/>
      <c r="CV21" s="778"/>
      <c r="CW21" s="776">
        <v>3</v>
      </c>
      <c r="CX21" s="777"/>
      <c r="CY21" s="777"/>
      <c r="CZ21" s="777"/>
      <c r="DA21" s="778"/>
      <c r="DB21" s="776" t="s">
        <v>550</v>
      </c>
      <c r="DC21" s="777"/>
      <c r="DD21" s="777"/>
      <c r="DE21" s="777"/>
      <c r="DF21" s="778"/>
      <c r="DG21" s="776" t="s">
        <v>550</v>
      </c>
      <c r="DH21" s="777"/>
      <c r="DI21" s="777"/>
      <c r="DJ21" s="777"/>
      <c r="DK21" s="778"/>
      <c r="DL21" s="776" t="s">
        <v>550</v>
      </c>
      <c r="DM21" s="777"/>
      <c r="DN21" s="777"/>
      <c r="DO21" s="777"/>
      <c r="DP21" s="778"/>
      <c r="DQ21" s="776" t="s">
        <v>550</v>
      </c>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t="s">
        <v>620</v>
      </c>
      <c r="BT22" s="774"/>
      <c r="BU22" s="774"/>
      <c r="BV22" s="774"/>
      <c r="BW22" s="774"/>
      <c r="BX22" s="774"/>
      <c r="BY22" s="774"/>
      <c r="BZ22" s="774"/>
      <c r="CA22" s="774"/>
      <c r="CB22" s="774"/>
      <c r="CC22" s="774"/>
      <c r="CD22" s="774"/>
      <c r="CE22" s="774"/>
      <c r="CF22" s="774"/>
      <c r="CG22" s="775"/>
      <c r="CH22" s="776">
        <v>2</v>
      </c>
      <c r="CI22" s="777"/>
      <c r="CJ22" s="777"/>
      <c r="CK22" s="777"/>
      <c r="CL22" s="778"/>
      <c r="CM22" s="776">
        <v>2</v>
      </c>
      <c r="CN22" s="777"/>
      <c r="CO22" s="777"/>
      <c r="CP22" s="777"/>
      <c r="CQ22" s="778"/>
      <c r="CR22" s="776">
        <v>2</v>
      </c>
      <c r="CS22" s="777"/>
      <c r="CT22" s="777"/>
      <c r="CU22" s="777"/>
      <c r="CV22" s="778"/>
      <c r="CW22" s="776" t="s">
        <v>550</v>
      </c>
      <c r="CX22" s="777"/>
      <c r="CY22" s="777"/>
      <c r="CZ22" s="777"/>
      <c r="DA22" s="778"/>
      <c r="DB22" s="776" t="s">
        <v>550</v>
      </c>
      <c r="DC22" s="777"/>
      <c r="DD22" s="777"/>
      <c r="DE22" s="777"/>
      <c r="DF22" s="778"/>
      <c r="DG22" s="776" t="s">
        <v>550</v>
      </c>
      <c r="DH22" s="777"/>
      <c r="DI22" s="777"/>
      <c r="DJ22" s="777"/>
      <c r="DK22" s="778"/>
      <c r="DL22" s="776" t="s">
        <v>550</v>
      </c>
      <c r="DM22" s="777"/>
      <c r="DN22" s="777"/>
      <c r="DO22" s="777"/>
      <c r="DP22" s="778"/>
      <c r="DQ22" s="776" t="s">
        <v>550</v>
      </c>
      <c r="DR22" s="777"/>
      <c r="DS22" s="777"/>
      <c r="DT22" s="777"/>
      <c r="DU22" s="778"/>
      <c r="DV22" s="773"/>
      <c r="DW22" s="774"/>
      <c r="DX22" s="774"/>
      <c r="DY22" s="774"/>
      <c r="DZ22" s="779"/>
      <c r="EA22" s="234"/>
    </row>
    <row r="23" spans="1:131" s="235" customFormat="1" ht="26.25" customHeight="1" thickBot="1" x14ac:dyDescent="0.25">
      <c r="A23" s="240" t="s">
        <v>400</v>
      </c>
      <c r="B23" s="789" t="s">
        <v>401</v>
      </c>
      <c r="C23" s="790"/>
      <c r="D23" s="790"/>
      <c r="E23" s="790"/>
      <c r="F23" s="790"/>
      <c r="G23" s="790"/>
      <c r="H23" s="790"/>
      <c r="I23" s="790"/>
      <c r="J23" s="790"/>
      <c r="K23" s="790"/>
      <c r="L23" s="790"/>
      <c r="M23" s="790"/>
      <c r="N23" s="790"/>
      <c r="O23" s="790"/>
      <c r="P23" s="791"/>
      <c r="Q23" s="792">
        <v>115441</v>
      </c>
      <c r="R23" s="793"/>
      <c r="S23" s="793"/>
      <c r="T23" s="793"/>
      <c r="U23" s="793"/>
      <c r="V23" s="793">
        <v>112493</v>
      </c>
      <c r="W23" s="793"/>
      <c r="X23" s="793"/>
      <c r="Y23" s="793"/>
      <c r="Z23" s="793"/>
      <c r="AA23" s="793">
        <v>2948</v>
      </c>
      <c r="AB23" s="793"/>
      <c r="AC23" s="793"/>
      <c r="AD23" s="793"/>
      <c r="AE23" s="794"/>
      <c r="AF23" s="795">
        <v>2688</v>
      </c>
      <c r="AG23" s="793"/>
      <c r="AH23" s="793"/>
      <c r="AI23" s="793"/>
      <c r="AJ23" s="796"/>
      <c r="AK23" s="797"/>
      <c r="AL23" s="798"/>
      <c r="AM23" s="798"/>
      <c r="AN23" s="798"/>
      <c r="AO23" s="798"/>
      <c r="AP23" s="793">
        <v>115229</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73" t="s">
        <v>621</v>
      </c>
      <c r="BT23" s="774"/>
      <c r="BU23" s="774"/>
      <c r="BV23" s="774"/>
      <c r="BW23" s="774"/>
      <c r="BX23" s="774"/>
      <c r="BY23" s="774"/>
      <c r="BZ23" s="774"/>
      <c r="CA23" s="774"/>
      <c r="CB23" s="774"/>
      <c r="CC23" s="774"/>
      <c r="CD23" s="774"/>
      <c r="CE23" s="774"/>
      <c r="CF23" s="774"/>
      <c r="CG23" s="775"/>
      <c r="CH23" s="776">
        <v>2</v>
      </c>
      <c r="CI23" s="777"/>
      <c r="CJ23" s="777"/>
      <c r="CK23" s="777"/>
      <c r="CL23" s="778"/>
      <c r="CM23" s="776">
        <v>51</v>
      </c>
      <c r="CN23" s="777"/>
      <c r="CO23" s="777"/>
      <c r="CP23" s="777"/>
      <c r="CQ23" s="778"/>
      <c r="CR23" s="776">
        <v>20</v>
      </c>
      <c r="CS23" s="777"/>
      <c r="CT23" s="777"/>
      <c r="CU23" s="777"/>
      <c r="CV23" s="778"/>
      <c r="CW23" s="776">
        <v>11</v>
      </c>
      <c r="CX23" s="777"/>
      <c r="CY23" s="777"/>
      <c r="CZ23" s="777"/>
      <c r="DA23" s="778"/>
      <c r="DB23" s="776" t="s">
        <v>550</v>
      </c>
      <c r="DC23" s="777"/>
      <c r="DD23" s="777"/>
      <c r="DE23" s="777"/>
      <c r="DF23" s="778"/>
      <c r="DG23" s="776" t="s">
        <v>550</v>
      </c>
      <c r="DH23" s="777"/>
      <c r="DI23" s="777"/>
      <c r="DJ23" s="777"/>
      <c r="DK23" s="778"/>
      <c r="DL23" s="776" t="s">
        <v>550</v>
      </c>
      <c r="DM23" s="777"/>
      <c r="DN23" s="777"/>
      <c r="DO23" s="777"/>
      <c r="DP23" s="778"/>
      <c r="DQ23" s="776" t="s">
        <v>550</v>
      </c>
      <c r="DR23" s="777"/>
      <c r="DS23" s="777"/>
      <c r="DT23" s="777"/>
      <c r="DU23" s="778"/>
      <c r="DV23" s="773"/>
      <c r="DW23" s="774"/>
      <c r="DX23" s="774"/>
      <c r="DY23" s="774"/>
      <c r="DZ23" s="779"/>
      <c r="EA23" s="234"/>
    </row>
    <row r="24" spans="1:131" s="235" customFormat="1" ht="26.25" customHeight="1" x14ac:dyDescent="0.2">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622</v>
      </c>
      <c r="BT24" s="774"/>
      <c r="BU24" s="774"/>
      <c r="BV24" s="774"/>
      <c r="BW24" s="774"/>
      <c r="BX24" s="774"/>
      <c r="BY24" s="774"/>
      <c r="BZ24" s="774"/>
      <c r="CA24" s="774"/>
      <c r="CB24" s="774"/>
      <c r="CC24" s="774"/>
      <c r="CD24" s="774"/>
      <c r="CE24" s="774"/>
      <c r="CF24" s="774"/>
      <c r="CG24" s="775"/>
      <c r="CH24" s="776">
        <v>0</v>
      </c>
      <c r="CI24" s="777"/>
      <c r="CJ24" s="777"/>
      <c r="CK24" s="777"/>
      <c r="CL24" s="778"/>
      <c r="CM24" s="776">
        <v>-44</v>
      </c>
      <c r="CN24" s="777"/>
      <c r="CO24" s="777"/>
      <c r="CP24" s="777"/>
      <c r="CQ24" s="778"/>
      <c r="CR24" s="776">
        <v>18</v>
      </c>
      <c r="CS24" s="777"/>
      <c r="CT24" s="777"/>
      <c r="CU24" s="777"/>
      <c r="CV24" s="778"/>
      <c r="CW24" s="776">
        <v>1</v>
      </c>
      <c r="CX24" s="777"/>
      <c r="CY24" s="777"/>
      <c r="CZ24" s="777"/>
      <c r="DA24" s="778"/>
      <c r="DB24" s="776" t="s">
        <v>550</v>
      </c>
      <c r="DC24" s="777"/>
      <c r="DD24" s="777"/>
      <c r="DE24" s="777"/>
      <c r="DF24" s="778"/>
      <c r="DG24" s="776" t="s">
        <v>550</v>
      </c>
      <c r="DH24" s="777"/>
      <c r="DI24" s="777"/>
      <c r="DJ24" s="777"/>
      <c r="DK24" s="778"/>
      <c r="DL24" s="776" t="s">
        <v>550</v>
      </c>
      <c r="DM24" s="777"/>
      <c r="DN24" s="777"/>
      <c r="DO24" s="777"/>
      <c r="DP24" s="778"/>
      <c r="DQ24" s="776" t="s">
        <v>550</v>
      </c>
      <c r="DR24" s="777"/>
      <c r="DS24" s="777"/>
      <c r="DT24" s="777"/>
      <c r="DU24" s="778"/>
      <c r="DV24" s="773"/>
      <c r="DW24" s="774"/>
      <c r="DX24" s="774"/>
      <c r="DY24" s="774"/>
      <c r="DZ24" s="779"/>
      <c r="EA24" s="234"/>
    </row>
    <row r="25" spans="1:131" ht="26.25" customHeight="1" thickBot="1" x14ac:dyDescent="0.25">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623</v>
      </c>
      <c r="BT25" s="774"/>
      <c r="BU25" s="774"/>
      <c r="BV25" s="774"/>
      <c r="BW25" s="774"/>
      <c r="BX25" s="774"/>
      <c r="BY25" s="774"/>
      <c r="BZ25" s="774"/>
      <c r="CA25" s="774"/>
      <c r="CB25" s="774"/>
      <c r="CC25" s="774"/>
      <c r="CD25" s="774"/>
      <c r="CE25" s="774"/>
      <c r="CF25" s="774"/>
      <c r="CG25" s="775"/>
      <c r="CH25" s="776">
        <v>35</v>
      </c>
      <c r="CI25" s="777"/>
      <c r="CJ25" s="777"/>
      <c r="CK25" s="777"/>
      <c r="CL25" s="778"/>
      <c r="CM25" s="776">
        <v>700</v>
      </c>
      <c r="CN25" s="777"/>
      <c r="CO25" s="777"/>
      <c r="CP25" s="777"/>
      <c r="CQ25" s="778"/>
      <c r="CR25" s="776">
        <v>1</v>
      </c>
      <c r="CS25" s="777"/>
      <c r="CT25" s="777"/>
      <c r="CU25" s="777"/>
      <c r="CV25" s="778"/>
      <c r="CW25" s="776" t="s">
        <v>550</v>
      </c>
      <c r="CX25" s="777"/>
      <c r="CY25" s="777"/>
      <c r="CZ25" s="777"/>
      <c r="DA25" s="778"/>
      <c r="DB25" s="776">
        <v>269</v>
      </c>
      <c r="DC25" s="777"/>
      <c r="DD25" s="777"/>
      <c r="DE25" s="777"/>
      <c r="DF25" s="778"/>
      <c r="DG25" s="776" t="s">
        <v>550</v>
      </c>
      <c r="DH25" s="777"/>
      <c r="DI25" s="777"/>
      <c r="DJ25" s="777"/>
      <c r="DK25" s="778"/>
      <c r="DL25" s="776" t="s">
        <v>550</v>
      </c>
      <c r="DM25" s="777"/>
      <c r="DN25" s="777"/>
      <c r="DO25" s="777"/>
      <c r="DP25" s="778"/>
      <c r="DQ25" s="776">
        <v>242</v>
      </c>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413</v>
      </c>
      <c r="C28" s="750"/>
      <c r="D28" s="750"/>
      <c r="E28" s="750"/>
      <c r="F28" s="750"/>
      <c r="G28" s="750"/>
      <c r="H28" s="750"/>
      <c r="I28" s="750"/>
      <c r="J28" s="750"/>
      <c r="K28" s="750"/>
      <c r="L28" s="750"/>
      <c r="M28" s="750"/>
      <c r="N28" s="750"/>
      <c r="O28" s="750"/>
      <c r="P28" s="751"/>
      <c r="Q28" s="822">
        <v>17956</v>
      </c>
      <c r="R28" s="823"/>
      <c r="S28" s="823"/>
      <c r="T28" s="823"/>
      <c r="U28" s="823"/>
      <c r="V28" s="823">
        <v>17858</v>
      </c>
      <c r="W28" s="823"/>
      <c r="X28" s="823"/>
      <c r="Y28" s="823"/>
      <c r="Z28" s="823"/>
      <c r="AA28" s="823">
        <v>99</v>
      </c>
      <c r="AB28" s="823"/>
      <c r="AC28" s="823"/>
      <c r="AD28" s="823"/>
      <c r="AE28" s="824"/>
      <c r="AF28" s="825">
        <v>99</v>
      </c>
      <c r="AG28" s="823"/>
      <c r="AH28" s="823"/>
      <c r="AI28" s="823"/>
      <c r="AJ28" s="826"/>
      <c r="AK28" s="827">
        <v>1656</v>
      </c>
      <c r="AL28" s="828"/>
      <c r="AM28" s="828"/>
      <c r="AN28" s="828"/>
      <c r="AO28" s="828"/>
      <c r="AP28" s="828">
        <v>23</v>
      </c>
      <c r="AQ28" s="828"/>
      <c r="AR28" s="828"/>
      <c r="AS28" s="828"/>
      <c r="AT28" s="828"/>
      <c r="AU28" s="828">
        <v>2</v>
      </c>
      <c r="AV28" s="828"/>
      <c r="AW28" s="828"/>
      <c r="AX28" s="828"/>
      <c r="AY28" s="828"/>
      <c r="AZ28" s="829" t="s">
        <v>550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414</v>
      </c>
      <c r="C29" s="781"/>
      <c r="D29" s="781"/>
      <c r="E29" s="781"/>
      <c r="F29" s="781"/>
      <c r="G29" s="781"/>
      <c r="H29" s="781"/>
      <c r="I29" s="781"/>
      <c r="J29" s="781"/>
      <c r="K29" s="781"/>
      <c r="L29" s="781"/>
      <c r="M29" s="781"/>
      <c r="N29" s="781"/>
      <c r="O29" s="781"/>
      <c r="P29" s="782"/>
      <c r="Q29" s="783">
        <v>20596</v>
      </c>
      <c r="R29" s="784"/>
      <c r="S29" s="784"/>
      <c r="T29" s="784"/>
      <c r="U29" s="784"/>
      <c r="V29" s="784">
        <v>19506</v>
      </c>
      <c r="W29" s="784"/>
      <c r="X29" s="784"/>
      <c r="Y29" s="784"/>
      <c r="Z29" s="784"/>
      <c r="AA29" s="784">
        <v>1090</v>
      </c>
      <c r="AB29" s="784"/>
      <c r="AC29" s="784"/>
      <c r="AD29" s="784"/>
      <c r="AE29" s="785"/>
      <c r="AF29" s="786">
        <v>1090</v>
      </c>
      <c r="AG29" s="787"/>
      <c r="AH29" s="787"/>
      <c r="AI29" s="787"/>
      <c r="AJ29" s="788"/>
      <c r="AK29" s="834">
        <v>2797</v>
      </c>
      <c r="AL29" s="830"/>
      <c r="AM29" s="830"/>
      <c r="AN29" s="830"/>
      <c r="AO29" s="830"/>
      <c r="AP29" s="830" t="s">
        <v>550</v>
      </c>
      <c r="AQ29" s="830"/>
      <c r="AR29" s="830"/>
      <c r="AS29" s="830"/>
      <c r="AT29" s="830"/>
      <c r="AU29" s="830" t="s">
        <v>550</v>
      </c>
      <c r="AV29" s="830"/>
      <c r="AW29" s="830"/>
      <c r="AX29" s="830"/>
      <c r="AY29" s="830"/>
      <c r="AZ29" s="831" t="s">
        <v>550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415</v>
      </c>
      <c r="C30" s="781"/>
      <c r="D30" s="781"/>
      <c r="E30" s="781"/>
      <c r="F30" s="781"/>
      <c r="G30" s="781"/>
      <c r="H30" s="781"/>
      <c r="I30" s="781"/>
      <c r="J30" s="781"/>
      <c r="K30" s="781"/>
      <c r="L30" s="781"/>
      <c r="M30" s="781"/>
      <c r="N30" s="781"/>
      <c r="O30" s="781"/>
      <c r="P30" s="782"/>
      <c r="Q30" s="783">
        <v>2430</v>
      </c>
      <c r="R30" s="784"/>
      <c r="S30" s="784"/>
      <c r="T30" s="784"/>
      <c r="U30" s="784"/>
      <c r="V30" s="784">
        <v>2426</v>
      </c>
      <c r="W30" s="784"/>
      <c r="X30" s="784"/>
      <c r="Y30" s="784"/>
      <c r="Z30" s="784"/>
      <c r="AA30" s="784">
        <v>4</v>
      </c>
      <c r="AB30" s="784"/>
      <c r="AC30" s="784"/>
      <c r="AD30" s="784"/>
      <c r="AE30" s="785"/>
      <c r="AF30" s="786">
        <v>4</v>
      </c>
      <c r="AG30" s="787"/>
      <c r="AH30" s="787"/>
      <c r="AI30" s="787"/>
      <c r="AJ30" s="788"/>
      <c r="AK30" s="834">
        <v>565</v>
      </c>
      <c r="AL30" s="830"/>
      <c r="AM30" s="830"/>
      <c r="AN30" s="830"/>
      <c r="AO30" s="830"/>
      <c r="AP30" s="830" t="s">
        <v>550</v>
      </c>
      <c r="AQ30" s="830"/>
      <c r="AR30" s="830"/>
      <c r="AS30" s="830"/>
      <c r="AT30" s="830"/>
      <c r="AU30" s="830" t="s">
        <v>550</v>
      </c>
      <c r="AV30" s="830"/>
      <c r="AW30" s="830"/>
      <c r="AX30" s="830"/>
      <c r="AY30" s="830"/>
      <c r="AZ30" s="831" t="s">
        <v>550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416</v>
      </c>
      <c r="C31" s="781"/>
      <c r="D31" s="781"/>
      <c r="E31" s="781"/>
      <c r="F31" s="781"/>
      <c r="G31" s="781"/>
      <c r="H31" s="781"/>
      <c r="I31" s="781"/>
      <c r="J31" s="781"/>
      <c r="K31" s="781"/>
      <c r="L31" s="781"/>
      <c r="M31" s="781"/>
      <c r="N31" s="781"/>
      <c r="O31" s="781"/>
      <c r="P31" s="782"/>
      <c r="Q31" s="783">
        <v>4794</v>
      </c>
      <c r="R31" s="784"/>
      <c r="S31" s="784"/>
      <c r="T31" s="784"/>
      <c r="U31" s="784"/>
      <c r="V31" s="784">
        <v>4614</v>
      </c>
      <c r="W31" s="784"/>
      <c r="X31" s="784"/>
      <c r="Y31" s="784"/>
      <c r="Z31" s="784"/>
      <c r="AA31" s="784">
        <v>18</v>
      </c>
      <c r="AB31" s="784"/>
      <c r="AC31" s="784"/>
      <c r="AD31" s="784"/>
      <c r="AE31" s="785"/>
      <c r="AF31" s="786">
        <v>2312</v>
      </c>
      <c r="AG31" s="787"/>
      <c r="AH31" s="787"/>
      <c r="AI31" s="787"/>
      <c r="AJ31" s="788"/>
      <c r="AK31" s="834">
        <v>1193</v>
      </c>
      <c r="AL31" s="830"/>
      <c r="AM31" s="830"/>
      <c r="AN31" s="830"/>
      <c r="AO31" s="830"/>
      <c r="AP31" s="830">
        <v>19650</v>
      </c>
      <c r="AQ31" s="830"/>
      <c r="AR31" s="830"/>
      <c r="AS31" s="830"/>
      <c r="AT31" s="830"/>
      <c r="AU31" s="830">
        <v>5305</v>
      </c>
      <c r="AV31" s="830"/>
      <c r="AW31" s="830"/>
      <c r="AX31" s="830"/>
      <c r="AY31" s="830"/>
      <c r="AZ31" s="831" t="s">
        <v>550</v>
      </c>
      <c r="BA31" s="831"/>
      <c r="BB31" s="831"/>
      <c r="BC31" s="831"/>
      <c r="BD31" s="831"/>
      <c r="BE31" s="832" t="s">
        <v>417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418</v>
      </c>
      <c r="C32" s="781"/>
      <c r="D32" s="781"/>
      <c r="E32" s="781"/>
      <c r="F32" s="781"/>
      <c r="G32" s="781"/>
      <c r="H32" s="781"/>
      <c r="I32" s="781"/>
      <c r="J32" s="781"/>
      <c r="K32" s="781"/>
      <c r="L32" s="781"/>
      <c r="M32" s="781"/>
      <c r="N32" s="781"/>
      <c r="O32" s="781"/>
      <c r="P32" s="782"/>
      <c r="Q32" s="783">
        <v>2</v>
      </c>
      <c r="R32" s="784"/>
      <c r="S32" s="784"/>
      <c r="T32" s="784"/>
      <c r="U32" s="784"/>
      <c r="V32" s="784">
        <v>4</v>
      </c>
      <c r="W32" s="784"/>
      <c r="X32" s="784"/>
      <c r="Y32" s="784"/>
      <c r="Z32" s="784"/>
      <c r="AA32" s="784">
        <v>-2</v>
      </c>
      <c r="AB32" s="784"/>
      <c r="AC32" s="784"/>
      <c r="AD32" s="784"/>
      <c r="AE32" s="785"/>
      <c r="AF32" s="786">
        <v>8</v>
      </c>
      <c r="AG32" s="787"/>
      <c r="AH32" s="787"/>
      <c r="AI32" s="787"/>
      <c r="AJ32" s="788"/>
      <c r="AK32" s="834" t="s">
        <v>550</v>
      </c>
      <c r="AL32" s="830"/>
      <c r="AM32" s="830"/>
      <c r="AN32" s="830"/>
      <c r="AO32" s="830"/>
      <c r="AP32" s="830" t="s">
        <v>550</v>
      </c>
      <c r="AQ32" s="830"/>
      <c r="AR32" s="830"/>
      <c r="AS32" s="830"/>
      <c r="AT32" s="830"/>
      <c r="AU32" s="830" t="s">
        <v>550</v>
      </c>
      <c r="AV32" s="830"/>
      <c r="AW32" s="830"/>
      <c r="AX32" s="830"/>
      <c r="AY32" s="830"/>
      <c r="AZ32" s="831" t="s">
        <v>550</v>
      </c>
      <c r="BA32" s="831"/>
      <c r="BB32" s="831"/>
      <c r="BC32" s="831"/>
      <c r="BD32" s="831"/>
      <c r="BE32" s="832" t="s">
        <v>417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419</v>
      </c>
      <c r="C33" s="781"/>
      <c r="D33" s="781"/>
      <c r="E33" s="781"/>
      <c r="F33" s="781"/>
      <c r="G33" s="781"/>
      <c r="H33" s="781"/>
      <c r="I33" s="781"/>
      <c r="J33" s="781"/>
      <c r="K33" s="781"/>
      <c r="L33" s="781"/>
      <c r="M33" s="781"/>
      <c r="N33" s="781"/>
      <c r="O33" s="781"/>
      <c r="P33" s="782"/>
      <c r="Q33" s="783">
        <v>8719</v>
      </c>
      <c r="R33" s="784"/>
      <c r="S33" s="784"/>
      <c r="T33" s="784"/>
      <c r="U33" s="784"/>
      <c r="V33" s="784">
        <v>8123</v>
      </c>
      <c r="W33" s="784"/>
      <c r="X33" s="784"/>
      <c r="Y33" s="784"/>
      <c r="Z33" s="784"/>
      <c r="AA33" s="784">
        <v>595</v>
      </c>
      <c r="AB33" s="784"/>
      <c r="AC33" s="784"/>
      <c r="AD33" s="784"/>
      <c r="AE33" s="785"/>
      <c r="AF33" s="786">
        <v>3511</v>
      </c>
      <c r="AG33" s="787"/>
      <c r="AH33" s="787"/>
      <c r="AI33" s="787"/>
      <c r="AJ33" s="788"/>
      <c r="AK33" s="834">
        <v>1418</v>
      </c>
      <c r="AL33" s="830"/>
      <c r="AM33" s="830"/>
      <c r="AN33" s="830"/>
      <c r="AO33" s="830"/>
      <c r="AP33" s="830">
        <v>2054</v>
      </c>
      <c r="AQ33" s="830"/>
      <c r="AR33" s="830"/>
      <c r="AS33" s="830"/>
      <c r="AT33" s="830"/>
      <c r="AU33" s="830">
        <v>1142</v>
      </c>
      <c r="AV33" s="830"/>
      <c r="AW33" s="830"/>
      <c r="AX33" s="830"/>
      <c r="AY33" s="830"/>
      <c r="AZ33" s="831" t="s">
        <v>550</v>
      </c>
      <c r="BA33" s="831"/>
      <c r="BB33" s="831"/>
      <c r="BC33" s="831"/>
      <c r="BD33" s="831"/>
      <c r="BE33" s="832" t="s">
        <v>420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421</v>
      </c>
      <c r="C34" s="781"/>
      <c r="D34" s="781"/>
      <c r="E34" s="781"/>
      <c r="F34" s="781"/>
      <c r="G34" s="781"/>
      <c r="H34" s="781"/>
      <c r="I34" s="781"/>
      <c r="J34" s="781"/>
      <c r="K34" s="781"/>
      <c r="L34" s="781"/>
      <c r="M34" s="781"/>
      <c r="N34" s="781"/>
      <c r="O34" s="781"/>
      <c r="P34" s="782"/>
      <c r="Q34" s="783">
        <v>8826</v>
      </c>
      <c r="R34" s="784"/>
      <c r="S34" s="784"/>
      <c r="T34" s="784"/>
      <c r="U34" s="784"/>
      <c r="V34" s="784">
        <v>8107</v>
      </c>
      <c r="W34" s="784"/>
      <c r="X34" s="784"/>
      <c r="Y34" s="784"/>
      <c r="Z34" s="784"/>
      <c r="AA34" s="784">
        <v>719</v>
      </c>
      <c r="AB34" s="784"/>
      <c r="AC34" s="784"/>
      <c r="AD34" s="784"/>
      <c r="AE34" s="785"/>
      <c r="AF34" s="786">
        <v>3666</v>
      </c>
      <c r="AG34" s="787"/>
      <c r="AH34" s="787"/>
      <c r="AI34" s="787"/>
      <c r="AJ34" s="788"/>
      <c r="AK34" s="834">
        <v>4018</v>
      </c>
      <c r="AL34" s="830"/>
      <c r="AM34" s="830"/>
      <c r="AN34" s="830"/>
      <c r="AO34" s="830"/>
      <c r="AP34" s="830">
        <v>53113</v>
      </c>
      <c r="AQ34" s="830"/>
      <c r="AR34" s="830"/>
      <c r="AS34" s="830"/>
      <c r="AT34" s="830"/>
      <c r="AU34" s="830">
        <v>28734</v>
      </c>
      <c r="AV34" s="830"/>
      <c r="AW34" s="830"/>
      <c r="AX34" s="830"/>
      <c r="AY34" s="830"/>
      <c r="AZ34" s="831" t="s">
        <v>550</v>
      </c>
      <c r="BA34" s="831"/>
      <c r="BB34" s="831"/>
      <c r="BC34" s="831"/>
      <c r="BD34" s="831"/>
      <c r="BE34" s="832" t="s">
        <v>422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423</v>
      </c>
      <c r="C35" s="781"/>
      <c r="D35" s="781"/>
      <c r="E35" s="781"/>
      <c r="F35" s="781"/>
      <c r="G35" s="781"/>
      <c r="H35" s="781"/>
      <c r="I35" s="781"/>
      <c r="J35" s="781"/>
      <c r="K35" s="781"/>
      <c r="L35" s="781"/>
      <c r="M35" s="781"/>
      <c r="N35" s="781"/>
      <c r="O35" s="781"/>
      <c r="P35" s="782"/>
      <c r="Q35" s="783">
        <v>28</v>
      </c>
      <c r="R35" s="784"/>
      <c r="S35" s="784"/>
      <c r="T35" s="784"/>
      <c r="U35" s="784"/>
      <c r="V35" s="784">
        <v>28</v>
      </c>
      <c r="W35" s="784"/>
      <c r="X35" s="784"/>
      <c r="Y35" s="784"/>
      <c r="Z35" s="784"/>
      <c r="AA35" s="784">
        <v>0</v>
      </c>
      <c r="AB35" s="784"/>
      <c r="AC35" s="784"/>
      <c r="AD35" s="784"/>
      <c r="AE35" s="785"/>
      <c r="AF35" s="786" t="s">
        <v>424</v>
      </c>
      <c r="AG35" s="787"/>
      <c r="AH35" s="787"/>
      <c r="AI35" s="787"/>
      <c r="AJ35" s="788"/>
      <c r="AK35" s="834" t="s">
        <v>550</v>
      </c>
      <c r="AL35" s="830"/>
      <c r="AM35" s="830"/>
      <c r="AN35" s="830"/>
      <c r="AO35" s="830"/>
      <c r="AP35" s="830">
        <v>173</v>
      </c>
      <c r="AQ35" s="830"/>
      <c r="AR35" s="830"/>
      <c r="AS35" s="830"/>
      <c r="AT35" s="830"/>
      <c r="AU35" s="830" t="s">
        <v>550</v>
      </c>
      <c r="AV35" s="830"/>
      <c r="AW35" s="830"/>
      <c r="AX35" s="830"/>
      <c r="AY35" s="830"/>
      <c r="AZ35" s="831" t="s">
        <v>550</v>
      </c>
      <c r="BA35" s="831"/>
      <c r="BB35" s="831"/>
      <c r="BC35" s="831"/>
      <c r="BD35" s="831"/>
      <c r="BE35" s="832" t="s">
        <v>425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426</v>
      </c>
      <c r="C36" s="781"/>
      <c r="D36" s="781"/>
      <c r="E36" s="781"/>
      <c r="F36" s="781"/>
      <c r="G36" s="781"/>
      <c r="H36" s="781"/>
      <c r="I36" s="781"/>
      <c r="J36" s="781"/>
      <c r="K36" s="781"/>
      <c r="L36" s="781"/>
      <c r="M36" s="781"/>
      <c r="N36" s="781"/>
      <c r="O36" s="781"/>
      <c r="P36" s="782"/>
      <c r="Q36" s="783">
        <v>97</v>
      </c>
      <c r="R36" s="784"/>
      <c r="S36" s="784"/>
      <c r="T36" s="784"/>
      <c r="U36" s="784"/>
      <c r="V36" s="784">
        <v>97</v>
      </c>
      <c r="W36" s="784"/>
      <c r="X36" s="784"/>
      <c r="Y36" s="784"/>
      <c r="Z36" s="784"/>
      <c r="AA36" s="784">
        <v>0</v>
      </c>
      <c r="AB36" s="784"/>
      <c r="AC36" s="784"/>
      <c r="AD36" s="784"/>
      <c r="AE36" s="785"/>
      <c r="AF36" s="786" t="s">
        <v>427</v>
      </c>
      <c r="AG36" s="787"/>
      <c r="AH36" s="787"/>
      <c r="AI36" s="787"/>
      <c r="AJ36" s="788"/>
      <c r="AK36" s="834">
        <v>15</v>
      </c>
      <c r="AL36" s="830"/>
      <c r="AM36" s="830"/>
      <c r="AN36" s="830"/>
      <c r="AO36" s="830"/>
      <c r="AP36" s="830">
        <v>84</v>
      </c>
      <c r="AQ36" s="830"/>
      <c r="AR36" s="830"/>
      <c r="AS36" s="830"/>
      <c r="AT36" s="830"/>
      <c r="AU36" s="830">
        <v>33</v>
      </c>
      <c r="AV36" s="830"/>
      <c r="AW36" s="830"/>
      <c r="AX36" s="830"/>
      <c r="AY36" s="830"/>
      <c r="AZ36" s="831" t="s">
        <v>550</v>
      </c>
      <c r="BA36" s="831"/>
      <c r="BB36" s="831"/>
      <c r="BC36" s="831"/>
      <c r="BD36" s="831"/>
      <c r="BE36" s="832" t="s">
        <v>428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429</v>
      </c>
      <c r="C37" s="781"/>
      <c r="D37" s="781"/>
      <c r="E37" s="781"/>
      <c r="F37" s="781"/>
      <c r="G37" s="781"/>
      <c r="H37" s="781"/>
      <c r="I37" s="781"/>
      <c r="J37" s="781"/>
      <c r="K37" s="781"/>
      <c r="L37" s="781"/>
      <c r="M37" s="781"/>
      <c r="N37" s="781"/>
      <c r="O37" s="781"/>
      <c r="P37" s="782"/>
      <c r="Q37" s="783">
        <v>28</v>
      </c>
      <c r="R37" s="784"/>
      <c r="S37" s="784"/>
      <c r="T37" s="784"/>
      <c r="U37" s="784"/>
      <c r="V37" s="784">
        <v>28</v>
      </c>
      <c r="W37" s="784"/>
      <c r="X37" s="784"/>
      <c r="Y37" s="784"/>
      <c r="Z37" s="784"/>
      <c r="AA37" s="784">
        <v>0</v>
      </c>
      <c r="AB37" s="784"/>
      <c r="AC37" s="784"/>
      <c r="AD37" s="784"/>
      <c r="AE37" s="785"/>
      <c r="AF37" s="786" t="s">
        <v>430</v>
      </c>
      <c r="AG37" s="787"/>
      <c r="AH37" s="787"/>
      <c r="AI37" s="787"/>
      <c r="AJ37" s="788"/>
      <c r="AK37" s="834">
        <v>28</v>
      </c>
      <c r="AL37" s="830"/>
      <c r="AM37" s="830"/>
      <c r="AN37" s="830"/>
      <c r="AO37" s="830"/>
      <c r="AP37" s="830" t="s">
        <v>550</v>
      </c>
      <c r="AQ37" s="830"/>
      <c r="AR37" s="830"/>
      <c r="AS37" s="830"/>
      <c r="AT37" s="830"/>
      <c r="AU37" s="830">
        <v>0</v>
      </c>
      <c r="AV37" s="830"/>
      <c r="AW37" s="830"/>
      <c r="AX37" s="830"/>
      <c r="AY37" s="830"/>
      <c r="AZ37" s="831" t="s">
        <v>550</v>
      </c>
      <c r="BA37" s="831"/>
      <c r="BB37" s="831"/>
      <c r="BC37" s="831"/>
      <c r="BD37" s="831"/>
      <c r="BE37" s="832" t="s">
        <v>428</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t="s">
        <v>431</v>
      </c>
      <c r="C38" s="781"/>
      <c r="D38" s="781"/>
      <c r="E38" s="781"/>
      <c r="F38" s="781"/>
      <c r="G38" s="781"/>
      <c r="H38" s="781"/>
      <c r="I38" s="781"/>
      <c r="J38" s="781"/>
      <c r="K38" s="781"/>
      <c r="L38" s="781"/>
      <c r="M38" s="781"/>
      <c r="N38" s="781"/>
      <c r="O38" s="781"/>
      <c r="P38" s="782"/>
      <c r="Q38" s="783">
        <v>51</v>
      </c>
      <c r="R38" s="784"/>
      <c r="S38" s="784"/>
      <c r="T38" s="784"/>
      <c r="U38" s="784"/>
      <c r="V38" s="784">
        <v>45</v>
      </c>
      <c r="W38" s="784"/>
      <c r="X38" s="784"/>
      <c r="Y38" s="784"/>
      <c r="Z38" s="784"/>
      <c r="AA38" s="784">
        <v>6</v>
      </c>
      <c r="AB38" s="784"/>
      <c r="AC38" s="784"/>
      <c r="AD38" s="784"/>
      <c r="AE38" s="785"/>
      <c r="AF38" s="786">
        <v>6</v>
      </c>
      <c r="AG38" s="787"/>
      <c r="AH38" s="787"/>
      <c r="AI38" s="787"/>
      <c r="AJ38" s="788"/>
      <c r="AK38" s="834" t="s">
        <v>550</v>
      </c>
      <c r="AL38" s="830"/>
      <c r="AM38" s="830"/>
      <c r="AN38" s="830"/>
      <c r="AO38" s="830"/>
      <c r="AP38" s="830" t="s">
        <v>550</v>
      </c>
      <c r="AQ38" s="830"/>
      <c r="AR38" s="830"/>
      <c r="AS38" s="830"/>
      <c r="AT38" s="830"/>
      <c r="AU38" s="830">
        <v>0</v>
      </c>
      <c r="AV38" s="830"/>
      <c r="AW38" s="830"/>
      <c r="AX38" s="830"/>
      <c r="AY38" s="830"/>
      <c r="AZ38" s="831" t="s">
        <v>550</v>
      </c>
      <c r="BA38" s="831"/>
      <c r="BB38" s="831"/>
      <c r="BC38" s="831"/>
      <c r="BD38" s="831"/>
      <c r="BE38" s="832" t="s">
        <v>432</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400</v>
      </c>
      <c r="B63" s="789" t="s">
        <v>434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10695</v>
      </c>
      <c r="AG63" s="844"/>
      <c r="AH63" s="844"/>
      <c r="AI63" s="844"/>
      <c r="AJ63" s="845"/>
      <c r="AK63" s="846"/>
      <c r="AL63" s="841"/>
      <c r="AM63" s="841"/>
      <c r="AN63" s="841"/>
      <c r="AO63" s="841"/>
      <c r="AP63" s="844">
        <v>75097</v>
      </c>
      <c r="AQ63" s="844"/>
      <c r="AR63" s="844"/>
      <c r="AS63" s="844"/>
      <c r="AT63" s="844"/>
      <c r="AU63" s="844">
        <v>35216</v>
      </c>
      <c r="AV63" s="844"/>
      <c r="AW63" s="844"/>
      <c r="AX63" s="844"/>
      <c r="AY63" s="844"/>
      <c r="AZ63" s="848"/>
      <c r="BA63" s="848"/>
      <c r="BB63" s="848"/>
      <c r="BC63" s="848"/>
      <c r="BD63" s="848"/>
      <c r="BE63" s="849"/>
      <c r="BF63" s="849"/>
      <c r="BG63" s="849"/>
      <c r="BH63" s="849"/>
      <c r="BI63" s="850"/>
      <c r="BJ63" s="851" t="s">
        <v>427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436</v>
      </c>
      <c r="B66" s="728"/>
      <c r="C66" s="728"/>
      <c r="D66" s="728"/>
      <c r="E66" s="728"/>
      <c r="F66" s="728"/>
      <c r="G66" s="728"/>
      <c r="H66" s="728"/>
      <c r="I66" s="728"/>
      <c r="J66" s="728"/>
      <c r="K66" s="728"/>
      <c r="L66" s="728"/>
      <c r="M66" s="728"/>
      <c r="N66" s="728"/>
      <c r="O66" s="728"/>
      <c r="P66" s="729"/>
      <c r="Q66" s="733" t="s">
        <v>437</v>
      </c>
      <c r="R66" s="734"/>
      <c r="S66" s="734"/>
      <c r="T66" s="734"/>
      <c r="U66" s="735"/>
      <c r="V66" s="733" t="s">
        <v>438</v>
      </c>
      <c r="W66" s="734"/>
      <c r="X66" s="734"/>
      <c r="Y66" s="734"/>
      <c r="Z66" s="735"/>
      <c r="AA66" s="733" t="s">
        <v>439</v>
      </c>
      <c r="AB66" s="734"/>
      <c r="AC66" s="734"/>
      <c r="AD66" s="734"/>
      <c r="AE66" s="735"/>
      <c r="AF66" s="854" t="s">
        <v>440</v>
      </c>
      <c r="AG66" s="815"/>
      <c r="AH66" s="815"/>
      <c r="AI66" s="815"/>
      <c r="AJ66" s="855"/>
      <c r="AK66" s="733" t="s">
        <v>441</v>
      </c>
      <c r="AL66" s="728"/>
      <c r="AM66" s="728"/>
      <c r="AN66" s="728"/>
      <c r="AO66" s="729"/>
      <c r="AP66" s="733" t="s">
        <v>442</v>
      </c>
      <c r="AQ66" s="734"/>
      <c r="AR66" s="734"/>
      <c r="AS66" s="734"/>
      <c r="AT66" s="735"/>
      <c r="AU66" s="733" t="s">
        <v>443</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600</v>
      </c>
      <c r="C68" s="870"/>
      <c r="D68" s="870"/>
      <c r="E68" s="870"/>
      <c r="F68" s="870"/>
      <c r="G68" s="870"/>
      <c r="H68" s="870"/>
      <c r="I68" s="870"/>
      <c r="J68" s="870"/>
      <c r="K68" s="870"/>
      <c r="L68" s="870"/>
      <c r="M68" s="870"/>
      <c r="N68" s="870"/>
      <c r="O68" s="870"/>
      <c r="P68" s="871"/>
      <c r="Q68" s="872">
        <v>7219</v>
      </c>
      <c r="R68" s="866"/>
      <c r="S68" s="866"/>
      <c r="T68" s="866"/>
      <c r="U68" s="866"/>
      <c r="V68" s="866">
        <v>7110</v>
      </c>
      <c r="W68" s="866"/>
      <c r="X68" s="866"/>
      <c r="Y68" s="866"/>
      <c r="Z68" s="866"/>
      <c r="AA68" s="866">
        <v>109</v>
      </c>
      <c r="AB68" s="866"/>
      <c r="AC68" s="866"/>
      <c r="AD68" s="866"/>
      <c r="AE68" s="866"/>
      <c r="AF68" s="866">
        <v>109</v>
      </c>
      <c r="AG68" s="866"/>
      <c r="AH68" s="866"/>
      <c r="AI68" s="866"/>
      <c r="AJ68" s="866"/>
      <c r="AK68" s="866">
        <v>262</v>
      </c>
      <c r="AL68" s="866"/>
      <c r="AM68" s="866"/>
      <c r="AN68" s="866"/>
      <c r="AO68" s="866"/>
      <c r="AP68" s="866">
        <v>2363</v>
      </c>
      <c r="AQ68" s="866"/>
      <c r="AR68" s="866"/>
      <c r="AS68" s="866"/>
      <c r="AT68" s="866"/>
      <c r="AU68" s="866">
        <v>1951</v>
      </c>
      <c r="AV68" s="866"/>
      <c r="AW68" s="866"/>
      <c r="AX68" s="866"/>
      <c r="AY68" s="866"/>
      <c r="AZ68" s="867" t="s">
        <v>602</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600</v>
      </c>
      <c r="C69" s="874"/>
      <c r="D69" s="874"/>
      <c r="E69" s="874"/>
      <c r="F69" s="874"/>
      <c r="G69" s="874"/>
      <c r="H69" s="874"/>
      <c r="I69" s="874"/>
      <c r="J69" s="874"/>
      <c r="K69" s="874"/>
      <c r="L69" s="874"/>
      <c r="M69" s="874"/>
      <c r="N69" s="874"/>
      <c r="O69" s="874"/>
      <c r="P69" s="875"/>
      <c r="Q69" s="876">
        <v>3</v>
      </c>
      <c r="R69" s="830"/>
      <c r="S69" s="830"/>
      <c r="T69" s="830"/>
      <c r="U69" s="830"/>
      <c r="V69" s="830">
        <v>3</v>
      </c>
      <c r="W69" s="830"/>
      <c r="X69" s="830"/>
      <c r="Y69" s="830"/>
      <c r="Z69" s="830"/>
      <c r="AA69" s="830">
        <v>0</v>
      </c>
      <c r="AB69" s="830"/>
      <c r="AC69" s="830"/>
      <c r="AD69" s="830"/>
      <c r="AE69" s="830"/>
      <c r="AF69" s="830">
        <v>0</v>
      </c>
      <c r="AG69" s="830"/>
      <c r="AH69" s="830"/>
      <c r="AI69" s="830"/>
      <c r="AJ69" s="830"/>
      <c r="AK69" s="830" t="s">
        <v>550</v>
      </c>
      <c r="AL69" s="830"/>
      <c r="AM69" s="830"/>
      <c r="AN69" s="830"/>
      <c r="AO69" s="830"/>
      <c r="AP69" s="830" t="s">
        <v>550</v>
      </c>
      <c r="AQ69" s="830"/>
      <c r="AR69" s="830"/>
      <c r="AS69" s="830"/>
      <c r="AT69" s="830"/>
      <c r="AU69" s="830" t="s">
        <v>550</v>
      </c>
      <c r="AV69" s="830"/>
      <c r="AW69" s="830"/>
      <c r="AX69" s="830"/>
      <c r="AY69" s="830"/>
      <c r="AZ69" s="832" t="s">
        <v>603</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601</v>
      </c>
      <c r="C70" s="874"/>
      <c r="D70" s="874"/>
      <c r="E70" s="874"/>
      <c r="F70" s="874"/>
      <c r="G70" s="874"/>
      <c r="H70" s="874"/>
      <c r="I70" s="874"/>
      <c r="J70" s="874"/>
      <c r="K70" s="874"/>
      <c r="L70" s="874"/>
      <c r="M70" s="874"/>
      <c r="N70" s="874"/>
      <c r="O70" s="874"/>
      <c r="P70" s="875"/>
      <c r="Q70" s="876">
        <v>103</v>
      </c>
      <c r="R70" s="830"/>
      <c r="S70" s="830"/>
      <c r="T70" s="830"/>
      <c r="U70" s="830"/>
      <c r="V70" s="830">
        <v>102</v>
      </c>
      <c r="W70" s="830"/>
      <c r="X70" s="830"/>
      <c r="Y70" s="830"/>
      <c r="Z70" s="830"/>
      <c r="AA70" s="830">
        <v>1</v>
      </c>
      <c r="AB70" s="830"/>
      <c r="AC70" s="830"/>
      <c r="AD70" s="830"/>
      <c r="AE70" s="830"/>
      <c r="AF70" s="830">
        <v>1</v>
      </c>
      <c r="AG70" s="830"/>
      <c r="AH70" s="830"/>
      <c r="AI70" s="830"/>
      <c r="AJ70" s="830"/>
      <c r="AK70" s="830">
        <v>29</v>
      </c>
      <c r="AL70" s="830"/>
      <c r="AM70" s="830"/>
      <c r="AN70" s="830"/>
      <c r="AO70" s="830"/>
      <c r="AP70" s="830" t="s">
        <v>550</v>
      </c>
      <c r="AQ70" s="830"/>
      <c r="AR70" s="830"/>
      <c r="AS70" s="830"/>
      <c r="AT70" s="830"/>
      <c r="AU70" s="830" t="s">
        <v>550</v>
      </c>
      <c r="AV70" s="830"/>
      <c r="AW70" s="830"/>
      <c r="AX70" s="830"/>
      <c r="AY70" s="830"/>
      <c r="AZ70" s="832" t="s">
        <v>586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601</v>
      </c>
      <c r="C71" s="874"/>
      <c r="D71" s="874"/>
      <c r="E71" s="874"/>
      <c r="F71" s="874"/>
      <c r="G71" s="874"/>
      <c r="H71" s="874"/>
      <c r="I71" s="874"/>
      <c r="J71" s="874"/>
      <c r="K71" s="874"/>
      <c r="L71" s="874"/>
      <c r="M71" s="874"/>
      <c r="N71" s="874"/>
      <c r="O71" s="874"/>
      <c r="P71" s="875"/>
      <c r="Q71" s="876">
        <v>85678</v>
      </c>
      <c r="R71" s="830"/>
      <c r="S71" s="830"/>
      <c r="T71" s="830"/>
      <c r="U71" s="830"/>
      <c r="V71" s="830">
        <v>84802</v>
      </c>
      <c r="W71" s="830"/>
      <c r="X71" s="830"/>
      <c r="Y71" s="830"/>
      <c r="Z71" s="830"/>
      <c r="AA71" s="830">
        <v>876</v>
      </c>
      <c r="AB71" s="830"/>
      <c r="AC71" s="830"/>
      <c r="AD71" s="830"/>
      <c r="AE71" s="830"/>
      <c r="AF71" s="830">
        <v>876</v>
      </c>
      <c r="AG71" s="830"/>
      <c r="AH71" s="830"/>
      <c r="AI71" s="830"/>
      <c r="AJ71" s="830"/>
      <c r="AK71" s="830">
        <v>470</v>
      </c>
      <c r="AL71" s="830"/>
      <c r="AM71" s="830"/>
      <c r="AN71" s="830"/>
      <c r="AO71" s="830"/>
      <c r="AP71" s="830" t="s">
        <v>550</v>
      </c>
      <c r="AQ71" s="830"/>
      <c r="AR71" s="830"/>
      <c r="AS71" s="830"/>
      <c r="AT71" s="830"/>
      <c r="AU71" s="830" t="s">
        <v>550</v>
      </c>
      <c r="AV71" s="830"/>
      <c r="AW71" s="830"/>
      <c r="AX71" s="830"/>
      <c r="AY71" s="830"/>
      <c r="AZ71" s="832" t="s">
        <v>604</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400</v>
      </c>
      <c r="B88" s="789" t="s">
        <v>444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445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298</v>
      </c>
      <c r="CS102" s="852"/>
      <c r="CT102" s="852"/>
      <c r="CU102" s="852"/>
      <c r="CV102" s="891"/>
      <c r="CW102" s="890">
        <v>241</v>
      </c>
      <c r="CX102" s="852"/>
      <c r="CY102" s="852"/>
      <c r="CZ102" s="852"/>
      <c r="DA102" s="891"/>
      <c r="DB102" s="890">
        <v>2584</v>
      </c>
      <c r="DC102" s="852"/>
      <c r="DD102" s="852"/>
      <c r="DE102" s="852"/>
      <c r="DF102" s="891"/>
      <c r="DG102" s="890" t="s">
        <v>550</v>
      </c>
      <c r="DH102" s="852"/>
      <c r="DI102" s="852"/>
      <c r="DJ102" s="852"/>
      <c r="DK102" s="891"/>
      <c r="DL102" s="890">
        <v>1050</v>
      </c>
      <c r="DM102" s="852"/>
      <c r="DN102" s="852"/>
      <c r="DO102" s="852"/>
      <c r="DP102" s="891"/>
      <c r="DQ102" s="890">
        <v>2127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450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451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452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453</v>
      </c>
      <c r="AB109" s="893"/>
      <c r="AC109" s="893"/>
      <c r="AD109" s="893"/>
      <c r="AE109" s="894"/>
      <c r="AF109" s="892" t="s">
        <v>454</v>
      </c>
      <c r="AG109" s="893"/>
      <c r="AH109" s="893"/>
      <c r="AI109" s="893"/>
      <c r="AJ109" s="894"/>
      <c r="AK109" s="892" t="s">
        <v>310</v>
      </c>
      <c r="AL109" s="893"/>
      <c r="AM109" s="893"/>
      <c r="AN109" s="893"/>
      <c r="AO109" s="894"/>
      <c r="AP109" s="892" t="s">
        <v>455</v>
      </c>
      <c r="AQ109" s="893"/>
      <c r="AR109" s="893"/>
      <c r="AS109" s="893"/>
      <c r="AT109" s="895"/>
      <c r="AU109" s="912" t="s">
        <v>452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453</v>
      </c>
      <c r="BR109" s="893"/>
      <c r="BS109" s="893"/>
      <c r="BT109" s="893"/>
      <c r="BU109" s="894"/>
      <c r="BV109" s="892" t="s">
        <v>454</v>
      </c>
      <c r="BW109" s="893"/>
      <c r="BX109" s="893"/>
      <c r="BY109" s="893"/>
      <c r="BZ109" s="894"/>
      <c r="CA109" s="892" t="s">
        <v>310</v>
      </c>
      <c r="CB109" s="893"/>
      <c r="CC109" s="893"/>
      <c r="CD109" s="893"/>
      <c r="CE109" s="894"/>
      <c r="CF109" s="913" t="s">
        <v>455</v>
      </c>
      <c r="CG109" s="913"/>
      <c r="CH109" s="913"/>
      <c r="CI109" s="913"/>
      <c r="CJ109" s="913"/>
      <c r="CK109" s="892" t="s">
        <v>456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453</v>
      </c>
      <c r="DH109" s="893"/>
      <c r="DI109" s="893"/>
      <c r="DJ109" s="893"/>
      <c r="DK109" s="894"/>
      <c r="DL109" s="892" t="s">
        <v>454</v>
      </c>
      <c r="DM109" s="893"/>
      <c r="DN109" s="893"/>
      <c r="DO109" s="893"/>
      <c r="DP109" s="894"/>
      <c r="DQ109" s="892" t="s">
        <v>310</v>
      </c>
      <c r="DR109" s="893"/>
      <c r="DS109" s="893"/>
      <c r="DT109" s="893"/>
      <c r="DU109" s="894"/>
      <c r="DV109" s="892" t="s">
        <v>455</v>
      </c>
      <c r="DW109" s="893"/>
      <c r="DX109" s="893"/>
      <c r="DY109" s="893"/>
      <c r="DZ109" s="895"/>
    </row>
    <row r="110" spans="1:131" s="230" customFormat="1" ht="26.25" customHeight="1" x14ac:dyDescent="0.2">
      <c r="A110" s="896" t="s">
        <v>457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9484436</v>
      </c>
      <c r="AB110" s="900"/>
      <c r="AC110" s="900"/>
      <c r="AD110" s="900"/>
      <c r="AE110" s="901"/>
      <c r="AF110" s="902">
        <v>9554067</v>
      </c>
      <c r="AG110" s="900"/>
      <c r="AH110" s="900"/>
      <c r="AI110" s="900"/>
      <c r="AJ110" s="901"/>
      <c r="AK110" s="902">
        <v>9731607</v>
      </c>
      <c r="AL110" s="900"/>
      <c r="AM110" s="900"/>
      <c r="AN110" s="900"/>
      <c r="AO110" s="901"/>
      <c r="AP110" s="903">
        <v>23</v>
      </c>
      <c r="AQ110" s="904"/>
      <c r="AR110" s="904"/>
      <c r="AS110" s="904"/>
      <c r="AT110" s="905"/>
      <c r="AU110" s="906" t="s">
        <v>77</v>
      </c>
      <c r="AV110" s="907"/>
      <c r="AW110" s="907"/>
      <c r="AX110" s="907"/>
      <c r="AY110" s="907"/>
      <c r="AZ110" s="929" t="s">
        <v>458</v>
      </c>
      <c r="BA110" s="897"/>
      <c r="BB110" s="897"/>
      <c r="BC110" s="897"/>
      <c r="BD110" s="897"/>
      <c r="BE110" s="897"/>
      <c r="BF110" s="897"/>
      <c r="BG110" s="897"/>
      <c r="BH110" s="897"/>
      <c r="BI110" s="897"/>
      <c r="BJ110" s="897"/>
      <c r="BK110" s="897"/>
      <c r="BL110" s="897"/>
      <c r="BM110" s="897"/>
      <c r="BN110" s="897"/>
      <c r="BO110" s="897"/>
      <c r="BP110" s="898"/>
      <c r="BQ110" s="930">
        <v>112833060</v>
      </c>
      <c r="BR110" s="931"/>
      <c r="BS110" s="931"/>
      <c r="BT110" s="931"/>
      <c r="BU110" s="931"/>
      <c r="BV110" s="931">
        <v>116094514</v>
      </c>
      <c r="BW110" s="931"/>
      <c r="BX110" s="931"/>
      <c r="BY110" s="931"/>
      <c r="BZ110" s="931"/>
      <c r="CA110" s="931">
        <v>115229455</v>
      </c>
      <c r="CB110" s="931"/>
      <c r="CC110" s="931"/>
      <c r="CD110" s="931"/>
      <c r="CE110" s="931"/>
      <c r="CF110" s="944">
        <v>272.60000000000002</v>
      </c>
      <c r="CG110" s="945"/>
      <c r="CH110" s="945"/>
      <c r="CI110" s="945"/>
      <c r="CJ110" s="945"/>
      <c r="CK110" s="946" t="s">
        <v>459</v>
      </c>
      <c r="CL110" s="947"/>
      <c r="CM110" s="929" t="s">
        <v>460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461</v>
      </c>
      <c r="DH110" s="931"/>
      <c r="DI110" s="931"/>
      <c r="DJ110" s="931"/>
      <c r="DK110" s="931"/>
      <c r="DL110" s="931" t="s">
        <v>134</v>
      </c>
      <c r="DM110" s="931"/>
      <c r="DN110" s="931"/>
      <c r="DO110" s="931"/>
      <c r="DP110" s="931"/>
      <c r="DQ110" s="931" t="s">
        <v>134</v>
      </c>
      <c r="DR110" s="931"/>
      <c r="DS110" s="931"/>
      <c r="DT110" s="931"/>
      <c r="DU110" s="931"/>
      <c r="DV110" s="932" t="s">
        <v>134</v>
      </c>
      <c r="DW110" s="932"/>
      <c r="DX110" s="932"/>
      <c r="DY110" s="932"/>
      <c r="DZ110" s="933"/>
    </row>
    <row r="111" spans="1:131" s="230" customFormat="1" ht="26.25" customHeight="1" x14ac:dyDescent="0.2">
      <c r="A111" s="934" t="s">
        <v>462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461</v>
      </c>
      <c r="AB111" s="938"/>
      <c r="AC111" s="938"/>
      <c r="AD111" s="938"/>
      <c r="AE111" s="939"/>
      <c r="AF111" s="940" t="s">
        <v>461</v>
      </c>
      <c r="AG111" s="938"/>
      <c r="AH111" s="938"/>
      <c r="AI111" s="938"/>
      <c r="AJ111" s="939"/>
      <c r="AK111" s="940" t="s">
        <v>134</v>
      </c>
      <c r="AL111" s="938"/>
      <c r="AM111" s="938"/>
      <c r="AN111" s="938"/>
      <c r="AO111" s="939"/>
      <c r="AP111" s="941" t="s">
        <v>461</v>
      </c>
      <c r="AQ111" s="942"/>
      <c r="AR111" s="942"/>
      <c r="AS111" s="942"/>
      <c r="AT111" s="943"/>
      <c r="AU111" s="908"/>
      <c r="AV111" s="909"/>
      <c r="AW111" s="909"/>
      <c r="AX111" s="909"/>
      <c r="AY111" s="909"/>
      <c r="AZ111" s="922" t="s">
        <v>463</v>
      </c>
      <c r="BA111" s="923"/>
      <c r="BB111" s="923"/>
      <c r="BC111" s="923"/>
      <c r="BD111" s="923"/>
      <c r="BE111" s="923"/>
      <c r="BF111" s="923"/>
      <c r="BG111" s="923"/>
      <c r="BH111" s="923"/>
      <c r="BI111" s="923"/>
      <c r="BJ111" s="923"/>
      <c r="BK111" s="923"/>
      <c r="BL111" s="923"/>
      <c r="BM111" s="923"/>
      <c r="BN111" s="923"/>
      <c r="BO111" s="923"/>
      <c r="BP111" s="924"/>
      <c r="BQ111" s="925">
        <v>588762</v>
      </c>
      <c r="BR111" s="926"/>
      <c r="BS111" s="926"/>
      <c r="BT111" s="926"/>
      <c r="BU111" s="926"/>
      <c r="BV111" s="926">
        <v>551170</v>
      </c>
      <c r="BW111" s="926"/>
      <c r="BX111" s="926"/>
      <c r="BY111" s="926"/>
      <c r="BZ111" s="926"/>
      <c r="CA111" s="926">
        <v>520282</v>
      </c>
      <c r="CB111" s="926"/>
      <c r="CC111" s="926"/>
      <c r="CD111" s="926"/>
      <c r="CE111" s="926"/>
      <c r="CF111" s="920">
        <v>1.2</v>
      </c>
      <c r="CG111" s="921"/>
      <c r="CH111" s="921"/>
      <c r="CI111" s="921"/>
      <c r="CJ111" s="921"/>
      <c r="CK111" s="948"/>
      <c r="CL111" s="949"/>
      <c r="CM111" s="922" t="s">
        <v>464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461</v>
      </c>
      <c r="DH111" s="926"/>
      <c r="DI111" s="926"/>
      <c r="DJ111" s="926"/>
      <c r="DK111" s="926"/>
      <c r="DL111" s="926" t="s">
        <v>461</v>
      </c>
      <c r="DM111" s="926"/>
      <c r="DN111" s="926"/>
      <c r="DO111" s="926"/>
      <c r="DP111" s="926"/>
      <c r="DQ111" s="926" t="s">
        <v>461</v>
      </c>
      <c r="DR111" s="926"/>
      <c r="DS111" s="926"/>
      <c r="DT111" s="926"/>
      <c r="DU111" s="926"/>
      <c r="DV111" s="927" t="s">
        <v>461</v>
      </c>
      <c r="DW111" s="927"/>
      <c r="DX111" s="927"/>
      <c r="DY111" s="927"/>
      <c r="DZ111" s="928"/>
    </row>
    <row r="112" spans="1:131" s="230" customFormat="1" ht="26.25" customHeight="1" x14ac:dyDescent="0.2">
      <c r="A112" s="952" t="s">
        <v>465</v>
      </c>
      <c r="B112" s="953"/>
      <c r="C112" s="923" t="s">
        <v>466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467</v>
      </c>
      <c r="AB112" s="959"/>
      <c r="AC112" s="959"/>
      <c r="AD112" s="959"/>
      <c r="AE112" s="960"/>
      <c r="AF112" s="961" t="s">
        <v>134</v>
      </c>
      <c r="AG112" s="959"/>
      <c r="AH112" s="959"/>
      <c r="AI112" s="959"/>
      <c r="AJ112" s="960"/>
      <c r="AK112" s="961" t="s">
        <v>467</v>
      </c>
      <c r="AL112" s="959"/>
      <c r="AM112" s="959"/>
      <c r="AN112" s="959"/>
      <c r="AO112" s="960"/>
      <c r="AP112" s="962" t="s">
        <v>134</v>
      </c>
      <c r="AQ112" s="963"/>
      <c r="AR112" s="963"/>
      <c r="AS112" s="963"/>
      <c r="AT112" s="964"/>
      <c r="AU112" s="908"/>
      <c r="AV112" s="909"/>
      <c r="AW112" s="909"/>
      <c r="AX112" s="909"/>
      <c r="AY112" s="909"/>
      <c r="AZ112" s="922" t="s">
        <v>468</v>
      </c>
      <c r="BA112" s="923"/>
      <c r="BB112" s="923"/>
      <c r="BC112" s="923"/>
      <c r="BD112" s="923"/>
      <c r="BE112" s="923"/>
      <c r="BF112" s="923"/>
      <c r="BG112" s="923"/>
      <c r="BH112" s="923"/>
      <c r="BI112" s="923"/>
      <c r="BJ112" s="923"/>
      <c r="BK112" s="923"/>
      <c r="BL112" s="923"/>
      <c r="BM112" s="923"/>
      <c r="BN112" s="923"/>
      <c r="BO112" s="923"/>
      <c r="BP112" s="924"/>
      <c r="BQ112" s="925">
        <v>41854117</v>
      </c>
      <c r="BR112" s="926"/>
      <c r="BS112" s="926"/>
      <c r="BT112" s="926"/>
      <c r="BU112" s="926"/>
      <c r="BV112" s="926">
        <v>38307262</v>
      </c>
      <c r="BW112" s="926"/>
      <c r="BX112" s="926"/>
      <c r="BY112" s="926"/>
      <c r="BZ112" s="926"/>
      <c r="CA112" s="926">
        <v>35216123</v>
      </c>
      <c r="CB112" s="926"/>
      <c r="CC112" s="926"/>
      <c r="CD112" s="926"/>
      <c r="CE112" s="926"/>
      <c r="CF112" s="920">
        <v>83.3</v>
      </c>
      <c r="CG112" s="921"/>
      <c r="CH112" s="921"/>
      <c r="CI112" s="921"/>
      <c r="CJ112" s="921"/>
      <c r="CK112" s="948"/>
      <c r="CL112" s="949"/>
      <c r="CM112" s="922" t="s">
        <v>469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134</v>
      </c>
      <c r="DH112" s="926"/>
      <c r="DI112" s="926"/>
      <c r="DJ112" s="926"/>
      <c r="DK112" s="926"/>
      <c r="DL112" s="926" t="s">
        <v>134</v>
      </c>
      <c r="DM112" s="926"/>
      <c r="DN112" s="926"/>
      <c r="DO112" s="926"/>
      <c r="DP112" s="926"/>
      <c r="DQ112" s="926" t="s">
        <v>134</v>
      </c>
      <c r="DR112" s="926"/>
      <c r="DS112" s="926"/>
      <c r="DT112" s="926"/>
      <c r="DU112" s="926"/>
      <c r="DV112" s="927" t="s">
        <v>134</v>
      </c>
      <c r="DW112" s="927"/>
      <c r="DX112" s="927"/>
      <c r="DY112" s="927"/>
      <c r="DZ112" s="928"/>
    </row>
    <row r="113" spans="1:130" s="230" customFormat="1" ht="26.25" customHeight="1" x14ac:dyDescent="0.2">
      <c r="A113" s="954"/>
      <c r="B113" s="955"/>
      <c r="C113" s="923" t="s">
        <v>470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4213791</v>
      </c>
      <c r="AB113" s="938"/>
      <c r="AC113" s="938"/>
      <c r="AD113" s="938"/>
      <c r="AE113" s="939"/>
      <c r="AF113" s="940">
        <v>4098354</v>
      </c>
      <c r="AG113" s="938"/>
      <c r="AH113" s="938"/>
      <c r="AI113" s="938"/>
      <c r="AJ113" s="939"/>
      <c r="AK113" s="940">
        <v>4012639</v>
      </c>
      <c r="AL113" s="938"/>
      <c r="AM113" s="938"/>
      <c r="AN113" s="938"/>
      <c r="AO113" s="939"/>
      <c r="AP113" s="941">
        <v>9.5</v>
      </c>
      <c r="AQ113" s="942"/>
      <c r="AR113" s="942"/>
      <c r="AS113" s="942"/>
      <c r="AT113" s="943"/>
      <c r="AU113" s="908"/>
      <c r="AV113" s="909"/>
      <c r="AW113" s="909"/>
      <c r="AX113" s="909"/>
      <c r="AY113" s="909"/>
      <c r="AZ113" s="922" t="s">
        <v>471</v>
      </c>
      <c r="BA113" s="923"/>
      <c r="BB113" s="923"/>
      <c r="BC113" s="923"/>
      <c r="BD113" s="923"/>
      <c r="BE113" s="923"/>
      <c r="BF113" s="923"/>
      <c r="BG113" s="923"/>
      <c r="BH113" s="923"/>
      <c r="BI113" s="923"/>
      <c r="BJ113" s="923"/>
      <c r="BK113" s="923"/>
      <c r="BL113" s="923"/>
      <c r="BM113" s="923"/>
      <c r="BN113" s="923"/>
      <c r="BO113" s="923"/>
      <c r="BP113" s="924"/>
      <c r="BQ113" s="925">
        <v>1986115</v>
      </c>
      <c r="BR113" s="926"/>
      <c r="BS113" s="926"/>
      <c r="BT113" s="926"/>
      <c r="BU113" s="926"/>
      <c r="BV113" s="926">
        <v>2000894</v>
      </c>
      <c r="BW113" s="926"/>
      <c r="BX113" s="926"/>
      <c r="BY113" s="926"/>
      <c r="BZ113" s="926"/>
      <c r="CA113" s="926">
        <v>1951130</v>
      </c>
      <c r="CB113" s="926"/>
      <c r="CC113" s="926"/>
      <c r="CD113" s="926"/>
      <c r="CE113" s="926"/>
      <c r="CF113" s="920">
        <v>4.5999999999999996</v>
      </c>
      <c r="CG113" s="921"/>
      <c r="CH113" s="921"/>
      <c r="CI113" s="921"/>
      <c r="CJ113" s="921"/>
      <c r="CK113" s="948"/>
      <c r="CL113" s="949"/>
      <c r="CM113" s="922" t="s">
        <v>472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15444</v>
      </c>
      <c r="DH113" s="959"/>
      <c r="DI113" s="959"/>
      <c r="DJ113" s="959"/>
      <c r="DK113" s="960"/>
      <c r="DL113" s="961">
        <v>10132</v>
      </c>
      <c r="DM113" s="959"/>
      <c r="DN113" s="959"/>
      <c r="DO113" s="959"/>
      <c r="DP113" s="960"/>
      <c r="DQ113" s="961">
        <v>5952</v>
      </c>
      <c r="DR113" s="959"/>
      <c r="DS113" s="959"/>
      <c r="DT113" s="959"/>
      <c r="DU113" s="960"/>
      <c r="DV113" s="962">
        <v>0</v>
      </c>
      <c r="DW113" s="963"/>
      <c r="DX113" s="963"/>
      <c r="DY113" s="963"/>
      <c r="DZ113" s="964"/>
    </row>
    <row r="114" spans="1:130" s="230" customFormat="1" ht="26.25" customHeight="1" x14ac:dyDescent="0.2">
      <c r="A114" s="954"/>
      <c r="B114" s="955"/>
      <c r="C114" s="923" t="s">
        <v>473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349402</v>
      </c>
      <c r="AB114" s="959"/>
      <c r="AC114" s="959"/>
      <c r="AD114" s="959"/>
      <c r="AE114" s="960"/>
      <c r="AF114" s="961">
        <v>358072</v>
      </c>
      <c r="AG114" s="959"/>
      <c r="AH114" s="959"/>
      <c r="AI114" s="959"/>
      <c r="AJ114" s="960"/>
      <c r="AK114" s="961">
        <v>319419</v>
      </c>
      <c r="AL114" s="959"/>
      <c r="AM114" s="959"/>
      <c r="AN114" s="959"/>
      <c r="AO114" s="960"/>
      <c r="AP114" s="962">
        <v>0.8</v>
      </c>
      <c r="AQ114" s="963"/>
      <c r="AR114" s="963"/>
      <c r="AS114" s="963"/>
      <c r="AT114" s="964"/>
      <c r="AU114" s="908"/>
      <c r="AV114" s="909"/>
      <c r="AW114" s="909"/>
      <c r="AX114" s="909"/>
      <c r="AY114" s="909"/>
      <c r="AZ114" s="922" t="s">
        <v>474</v>
      </c>
      <c r="BA114" s="923"/>
      <c r="BB114" s="923"/>
      <c r="BC114" s="923"/>
      <c r="BD114" s="923"/>
      <c r="BE114" s="923"/>
      <c r="BF114" s="923"/>
      <c r="BG114" s="923"/>
      <c r="BH114" s="923"/>
      <c r="BI114" s="923"/>
      <c r="BJ114" s="923"/>
      <c r="BK114" s="923"/>
      <c r="BL114" s="923"/>
      <c r="BM114" s="923"/>
      <c r="BN114" s="923"/>
      <c r="BO114" s="923"/>
      <c r="BP114" s="924"/>
      <c r="BQ114" s="925">
        <v>9063050</v>
      </c>
      <c r="BR114" s="926"/>
      <c r="BS114" s="926"/>
      <c r="BT114" s="926"/>
      <c r="BU114" s="926"/>
      <c r="BV114" s="926">
        <v>8937874</v>
      </c>
      <c r="BW114" s="926"/>
      <c r="BX114" s="926"/>
      <c r="BY114" s="926"/>
      <c r="BZ114" s="926"/>
      <c r="CA114" s="926">
        <v>9037055</v>
      </c>
      <c r="CB114" s="926"/>
      <c r="CC114" s="926"/>
      <c r="CD114" s="926"/>
      <c r="CE114" s="926"/>
      <c r="CF114" s="920">
        <v>21.4</v>
      </c>
      <c r="CG114" s="921"/>
      <c r="CH114" s="921"/>
      <c r="CI114" s="921"/>
      <c r="CJ114" s="921"/>
      <c r="CK114" s="948"/>
      <c r="CL114" s="949"/>
      <c r="CM114" s="922" t="s">
        <v>475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467</v>
      </c>
      <c r="DH114" s="959"/>
      <c r="DI114" s="959"/>
      <c r="DJ114" s="959"/>
      <c r="DK114" s="960"/>
      <c r="DL114" s="961" t="s">
        <v>134</v>
      </c>
      <c r="DM114" s="959"/>
      <c r="DN114" s="959"/>
      <c r="DO114" s="959"/>
      <c r="DP114" s="960"/>
      <c r="DQ114" s="961" t="s">
        <v>134</v>
      </c>
      <c r="DR114" s="959"/>
      <c r="DS114" s="959"/>
      <c r="DT114" s="959"/>
      <c r="DU114" s="960"/>
      <c r="DV114" s="962" t="s">
        <v>134</v>
      </c>
      <c r="DW114" s="963"/>
      <c r="DX114" s="963"/>
      <c r="DY114" s="963"/>
      <c r="DZ114" s="964"/>
    </row>
    <row r="115" spans="1:130" s="230" customFormat="1" ht="26.25" customHeight="1" x14ac:dyDescent="0.2">
      <c r="A115" s="954"/>
      <c r="B115" s="955"/>
      <c r="C115" s="923" t="s">
        <v>476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18796</v>
      </c>
      <c r="AB115" s="938"/>
      <c r="AC115" s="938"/>
      <c r="AD115" s="938"/>
      <c r="AE115" s="939"/>
      <c r="AF115" s="940">
        <v>13610</v>
      </c>
      <c r="AG115" s="938"/>
      <c r="AH115" s="938"/>
      <c r="AI115" s="938"/>
      <c r="AJ115" s="939"/>
      <c r="AK115" s="940">
        <v>10280</v>
      </c>
      <c r="AL115" s="938"/>
      <c r="AM115" s="938"/>
      <c r="AN115" s="938"/>
      <c r="AO115" s="939"/>
      <c r="AP115" s="941">
        <v>0</v>
      </c>
      <c r="AQ115" s="942"/>
      <c r="AR115" s="942"/>
      <c r="AS115" s="942"/>
      <c r="AT115" s="943"/>
      <c r="AU115" s="908"/>
      <c r="AV115" s="909"/>
      <c r="AW115" s="909"/>
      <c r="AX115" s="909"/>
      <c r="AY115" s="909"/>
      <c r="AZ115" s="922" t="s">
        <v>477</v>
      </c>
      <c r="BA115" s="923"/>
      <c r="BB115" s="923"/>
      <c r="BC115" s="923"/>
      <c r="BD115" s="923"/>
      <c r="BE115" s="923"/>
      <c r="BF115" s="923"/>
      <c r="BG115" s="923"/>
      <c r="BH115" s="923"/>
      <c r="BI115" s="923"/>
      <c r="BJ115" s="923"/>
      <c r="BK115" s="923"/>
      <c r="BL115" s="923"/>
      <c r="BM115" s="923"/>
      <c r="BN115" s="923"/>
      <c r="BO115" s="923"/>
      <c r="BP115" s="924"/>
      <c r="BQ115" s="925">
        <v>2225270</v>
      </c>
      <c r="BR115" s="926"/>
      <c r="BS115" s="926"/>
      <c r="BT115" s="926"/>
      <c r="BU115" s="926"/>
      <c r="BV115" s="926">
        <v>2046514</v>
      </c>
      <c r="BW115" s="926"/>
      <c r="BX115" s="926"/>
      <c r="BY115" s="926"/>
      <c r="BZ115" s="926"/>
      <c r="CA115" s="926">
        <v>2126631</v>
      </c>
      <c r="CB115" s="926"/>
      <c r="CC115" s="926"/>
      <c r="CD115" s="926"/>
      <c r="CE115" s="926"/>
      <c r="CF115" s="920">
        <v>5</v>
      </c>
      <c r="CG115" s="921"/>
      <c r="CH115" s="921"/>
      <c r="CI115" s="921"/>
      <c r="CJ115" s="921"/>
      <c r="CK115" s="948"/>
      <c r="CL115" s="949"/>
      <c r="CM115" s="922" t="s">
        <v>478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366482</v>
      </c>
      <c r="DH115" s="959"/>
      <c r="DI115" s="959"/>
      <c r="DJ115" s="959"/>
      <c r="DK115" s="960"/>
      <c r="DL115" s="961">
        <v>347582</v>
      </c>
      <c r="DM115" s="959"/>
      <c r="DN115" s="959"/>
      <c r="DO115" s="959"/>
      <c r="DP115" s="960"/>
      <c r="DQ115" s="961">
        <v>325624</v>
      </c>
      <c r="DR115" s="959"/>
      <c r="DS115" s="959"/>
      <c r="DT115" s="959"/>
      <c r="DU115" s="960"/>
      <c r="DV115" s="962">
        <v>0.8</v>
      </c>
      <c r="DW115" s="963"/>
      <c r="DX115" s="963"/>
      <c r="DY115" s="963"/>
      <c r="DZ115" s="964"/>
    </row>
    <row r="116" spans="1:130" s="230" customFormat="1" ht="26.25" customHeight="1" x14ac:dyDescent="0.2">
      <c r="A116" s="956"/>
      <c r="B116" s="957"/>
      <c r="C116" s="965" t="s">
        <v>479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11526</v>
      </c>
      <c r="AB116" s="959"/>
      <c r="AC116" s="959"/>
      <c r="AD116" s="959"/>
      <c r="AE116" s="960"/>
      <c r="AF116" s="961">
        <v>11765</v>
      </c>
      <c r="AG116" s="959"/>
      <c r="AH116" s="959"/>
      <c r="AI116" s="959"/>
      <c r="AJ116" s="960"/>
      <c r="AK116" s="961">
        <v>7471</v>
      </c>
      <c r="AL116" s="959"/>
      <c r="AM116" s="959"/>
      <c r="AN116" s="959"/>
      <c r="AO116" s="960"/>
      <c r="AP116" s="962">
        <v>0</v>
      </c>
      <c r="AQ116" s="963"/>
      <c r="AR116" s="963"/>
      <c r="AS116" s="963"/>
      <c r="AT116" s="964"/>
      <c r="AU116" s="908"/>
      <c r="AV116" s="909"/>
      <c r="AW116" s="909"/>
      <c r="AX116" s="909"/>
      <c r="AY116" s="909"/>
      <c r="AZ116" s="967" t="s">
        <v>480</v>
      </c>
      <c r="BA116" s="968"/>
      <c r="BB116" s="968"/>
      <c r="BC116" s="968"/>
      <c r="BD116" s="968"/>
      <c r="BE116" s="968"/>
      <c r="BF116" s="968"/>
      <c r="BG116" s="968"/>
      <c r="BH116" s="968"/>
      <c r="BI116" s="968"/>
      <c r="BJ116" s="968"/>
      <c r="BK116" s="968"/>
      <c r="BL116" s="968"/>
      <c r="BM116" s="968"/>
      <c r="BN116" s="968"/>
      <c r="BO116" s="968"/>
      <c r="BP116" s="969"/>
      <c r="BQ116" s="925" t="s">
        <v>134</v>
      </c>
      <c r="BR116" s="926"/>
      <c r="BS116" s="926"/>
      <c r="BT116" s="926"/>
      <c r="BU116" s="926"/>
      <c r="BV116" s="926" t="s">
        <v>134</v>
      </c>
      <c r="BW116" s="926"/>
      <c r="BX116" s="926"/>
      <c r="BY116" s="926"/>
      <c r="BZ116" s="926"/>
      <c r="CA116" s="926" t="s">
        <v>467</v>
      </c>
      <c r="CB116" s="926"/>
      <c r="CC116" s="926"/>
      <c r="CD116" s="926"/>
      <c r="CE116" s="926"/>
      <c r="CF116" s="920" t="s">
        <v>134</v>
      </c>
      <c r="CG116" s="921"/>
      <c r="CH116" s="921"/>
      <c r="CI116" s="921"/>
      <c r="CJ116" s="921"/>
      <c r="CK116" s="948"/>
      <c r="CL116" s="949"/>
      <c r="CM116" s="922" t="s">
        <v>481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31430</v>
      </c>
      <c r="DH116" s="959"/>
      <c r="DI116" s="959"/>
      <c r="DJ116" s="959"/>
      <c r="DK116" s="960"/>
      <c r="DL116" s="961">
        <v>21418</v>
      </c>
      <c r="DM116" s="959"/>
      <c r="DN116" s="959"/>
      <c r="DO116" s="959"/>
      <c r="DP116" s="960"/>
      <c r="DQ116" s="961">
        <v>20764</v>
      </c>
      <c r="DR116" s="959"/>
      <c r="DS116" s="959"/>
      <c r="DT116" s="959"/>
      <c r="DU116" s="960"/>
      <c r="DV116" s="962">
        <v>0</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482</v>
      </c>
      <c r="Z117" s="894"/>
      <c r="AA117" s="978">
        <v>14077951</v>
      </c>
      <c r="AB117" s="979"/>
      <c r="AC117" s="979"/>
      <c r="AD117" s="979"/>
      <c r="AE117" s="980"/>
      <c r="AF117" s="981">
        <v>14035868</v>
      </c>
      <c r="AG117" s="979"/>
      <c r="AH117" s="979"/>
      <c r="AI117" s="979"/>
      <c r="AJ117" s="980"/>
      <c r="AK117" s="981">
        <v>14081416</v>
      </c>
      <c r="AL117" s="979"/>
      <c r="AM117" s="979"/>
      <c r="AN117" s="979"/>
      <c r="AO117" s="980"/>
      <c r="AP117" s="982"/>
      <c r="AQ117" s="983"/>
      <c r="AR117" s="983"/>
      <c r="AS117" s="983"/>
      <c r="AT117" s="984"/>
      <c r="AU117" s="908"/>
      <c r="AV117" s="909"/>
      <c r="AW117" s="909"/>
      <c r="AX117" s="909"/>
      <c r="AY117" s="909"/>
      <c r="AZ117" s="974" t="s">
        <v>483</v>
      </c>
      <c r="BA117" s="975"/>
      <c r="BB117" s="975"/>
      <c r="BC117" s="975"/>
      <c r="BD117" s="975"/>
      <c r="BE117" s="975"/>
      <c r="BF117" s="975"/>
      <c r="BG117" s="975"/>
      <c r="BH117" s="975"/>
      <c r="BI117" s="975"/>
      <c r="BJ117" s="975"/>
      <c r="BK117" s="975"/>
      <c r="BL117" s="975"/>
      <c r="BM117" s="975"/>
      <c r="BN117" s="975"/>
      <c r="BO117" s="975"/>
      <c r="BP117" s="976"/>
      <c r="BQ117" s="925" t="s">
        <v>134</v>
      </c>
      <c r="BR117" s="926"/>
      <c r="BS117" s="926"/>
      <c r="BT117" s="926"/>
      <c r="BU117" s="926"/>
      <c r="BV117" s="926" t="s">
        <v>134</v>
      </c>
      <c r="BW117" s="926"/>
      <c r="BX117" s="926"/>
      <c r="BY117" s="926"/>
      <c r="BZ117" s="926"/>
      <c r="CA117" s="926" t="s">
        <v>467</v>
      </c>
      <c r="CB117" s="926"/>
      <c r="CC117" s="926"/>
      <c r="CD117" s="926"/>
      <c r="CE117" s="926"/>
      <c r="CF117" s="920" t="s">
        <v>134</v>
      </c>
      <c r="CG117" s="921"/>
      <c r="CH117" s="921"/>
      <c r="CI117" s="921"/>
      <c r="CJ117" s="921"/>
      <c r="CK117" s="948"/>
      <c r="CL117" s="949"/>
      <c r="CM117" s="922" t="s">
        <v>484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134</v>
      </c>
      <c r="DH117" s="959"/>
      <c r="DI117" s="959"/>
      <c r="DJ117" s="959"/>
      <c r="DK117" s="960"/>
      <c r="DL117" s="961" t="s">
        <v>134</v>
      </c>
      <c r="DM117" s="959"/>
      <c r="DN117" s="959"/>
      <c r="DO117" s="959"/>
      <c r="DP117" s="960"/>
      <c r="DQ117" s="961" t="s">
        <v>134</v>
      </c>
      <c r="DR117" s="959"/>
      <c r="DS117" s="959"/>
      <c r="DT117" s="959"/>
      <c r="DU117" s="960"/>
      <c r="DV117" s="962" t="s">
        <v>134</v>
      </c>
      <c r="DW117" s="963"/>
      <c r="DX117" s="963"/>
      <c r="DY117" s="963"/>
      <c r="DZ117" s="964"/>
    </row>
    <row r="118" spans="1:130" s="230" customFormat="1" ht="26.25" customHeight="1" x14ac:dyDescent="0.2">
      <c r="A118" s="912" t="s">
        <v>456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453</v>
      </c>
      <c r="AB118" s="893"/>
      <c r="AC118" s="893"/>
      <c r="AD118" s="893"/>
      <c r="AE118" s="894"/>
      <c r="AF118" s="892" t="s">
        <v>454</v>
      </c>
      <c r="AG118" s="893"/>
      <c r="AH118" s="893"/>
      <c r="AI118" s="893"/>
      <c r="AJ118" s="894"/>
      <c r="AK118" s="892" t="s">
        <v>310</v>
      </c>
      <c r="AL118" s="893"/>
      <c r="AM118" s="893"/>
      <c r="AN118" s="893"/>
      <c r="AO118" s="894"/>
      <c r="AP118" s="970" t="s">
        <v>455</v>
      </c>
      <c r="AQ118" s="971"/>
      <c r="AR118" s="971"/>
      <c r="AS118" s="971"/>
      <c r="AT118" s="972"/>
      <c r="AU118" s="908"/>
      <c r="AV118" s="909"/>
      <c r="AW118" s="909"/>
      <c r="AX118" s="909"/>
      <c r="AY118" s="909"/>
      <c r="AZ118" s="973" t="s">
        <v>485</v>
      </c>
      <c r="BA118" s="965"/>
      <c r="BB118" s="965"/>
      <c r="BC118" s="965"/>
      <c r="BD118" s="965"/>
      <c r="BE118" s="965"/>
      <c r="BF118" s="965"/>
      <c r="BG118" s="965"/>
      <c r="BH118" s="965"/>
      <c r="BI118" s="965"/>
      <c r="BJ118" s="965"/>
      <c r="BK118" s="965"/>
      <c r="BL118" s="965"/>
      <c r="BM118" s="965"/>
      <c r="BN118" s="965"/>
      <c r="BO118" s="965"/>
      <c r="BP118" s="966"/>
      <c r="BQ118" s="999" t="s">
        <v>134</v>
      </c>
      <c r="BR118" s="1000"/>
      <c r="BS118" s="1000"/>
      <c r="BT118" s="1000"/>
      <c r="BU118" s="1000"/>
      <c r="BV118" s="1000" t="s">
        <v>134</v>
      </c>
      <c r="BW118" s="1000"/>
      <c r="BX118" s="1000"/>
      <c r="BY118" s="1000"/>
      <c r="BZ118" s="1000"/>
      <c r="CA118" s="1000" t="s">
        <v>134</v>
      </c>
      <c r="CB118" s="1000"/>
      <c r="CC118" s="1000"/>
      <c r="CD118" s="1000"/>
      <c r="CE118" s="1000"/>
      <c r="CF118" s="920" t="s">
        <v>134</v>
      </c>
      <c r="CG118" s="921"/>
      <c r="CH118" s="921"/>
      <c r="CI118" s="921"/>
      <c r="CJ118" s="921"/>
      <c r="CK118" s="948"/>
      <c r="CL118" s="949"/>
      <c r="CM118" s="922" t="s">
        <v>486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134</v>
      </c>
      <c r="DH118" s="959"/>
      <c r="DI118" s="959"/>
      <c r="DJ118" s="959"/>
      <c r="DK118" s="960"/>
      <c r="DL118" s="961" t="s">
        <v>134</v>
      </c>
      <c r="DM118" s="959"/>
      <c r="DN118" s="959"/>
      <c r="DO118" s="959"/>
      <c r="DP118" s="960"/>
      <c r="DQ118" s="961" t="s">
        <v>134</v>
      </c>
      <c r="DR118" s="959"/>
      <c r="DS118" s="959"/>
      <c r="DT118" s="959"/>
      <c r="DU118" s="960"/>
      <c r="DV118" s="962" t="s">
        <v>134</v>
      </c>
      <c r="DW118" s="963"/>
      <c r="DX118" s="963"/>
      <c r="DY118" s="963"/>
      <c r="DZ118" s="964"/>
    </row>
    <row r="119" spans="1:130" s="230" customFormat="1" ht="26.25" customHeight="1" x14ac:dyDescent="0.2">
      <c r="A119" s="1057" t="s">
        <v>459</v>
      </c>
      <c r="B119" s="947"/>
      <c r="C119" s="929" t="s">
        <v>460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134</v>
      </c>
      <c r="AB119" s="900"/>
      <c r="AC119" s="900"/>
      <c r="AD119" s="900"/>
      <c r="AE119" s="901"/>
      <c r="AF119" s="902" t="s">
        <v>134</v>
      </c>
      <c r="AG119" s="900"/>
      <c r="AH119" s="900"/>
      <c r="AI119" s="900"/>
      <c r="AJ119" s="901"/>
      <c r="AK119" s="902" t="s">
        <v>134</v>
      </c>
      <c r="AL119" s="900"/>
      <c r="AM119" s="900"/>
      <c r="AN119" s="900"/>
      <c r="AO119" s="901"/>
      <c r="AP119" s="903" t="s">
        <v>134</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487</v>
      </c>
      <c r="BP119" s="1005"/>
      <c r="BQ119" s="999">
        <v>168550374</v>
      </c>
      <c r="BR119" s="1000"/>
      <c r="BS119" s="1000"/>
      <c r="BT119" s="1000"/>
      <c r="BU119" s="1000"/>
      <c r="BV119" s="1000">
        <v>167938228</v>
      </c>
      <c r="BW119" s="1000"/>
      <c r="BX119" s="1000"/>
      <c r="BY119" s="1000"/>
      <c r="BZ119" s="1000"/>
      <c r="CA119" s="1000">
        <v>164080676</v>
      </c>
      <c r="CB119" s="1000"/>
      <c r="CC119" s="1000"/>
      <c r="CD119" s="1000"/>
      <c r="CE119" s="1000"/>
      <c r="CF119" s="1001"/>
      <c r="CG119" s="1002"/>
      <c r="CH119" s="1002"/>
      <c r="CI119" s="1002"/>
      <c r="CJ119" s="1003"/>
      <c r="CK119" s="950"/>
      <c r="CL119" s="951"/>
      <c r="CM119" s="973" t="s">
        <v>488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175406</v>
      </c>
      <c r="DH119" s="986"/>
      <c r="DI119" s="986"/>
      <c r="DJ119" s="986"/>
      <c r="DK119" s="987"/>
      <c r="DL119" s="985">
        <v>172038</v>
      </c>
      <c r="DM119" s="986"/>
      <c r="DN119" s="986"/>
      <c r="DO119" s="986"/>
      <c r="DP119" s="987"/>
      <c r="DQ119" s="985">
        <v>167942</v>
      </c>
      <c r="DR119" s="986"/>
      <c r="DS119" s="986"/>
      <c r="DT119" s="986"/>
      <c r="DU119" s="987"/>
      <c r="DV119" s="988">
        <v>0.4</v>
      </c>
      <c r="DW119" s="989"/>
      <c r="DX119" s="989"/>
      <c r="DY119" s="989"/>
      <c r="DZ119" s="990"/>
    </row>
    <row r="120" spans="1:130" s="230" customFormat="1" ht="26.25" customHeight="1" x14ac:dyDescent="0.2">
      <c r="A120" s="1058"/>
      <c r="B120" s="949"/>
      <c r="C120" s="922" t="s">
        <v>464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134</v>
      </c>
      <c r="AB120" s="959"/>
      <c r="AC120" s="959"/>
      <c r="AD120" s="959"/>
      <c r="AE120" s="960"/>
      <c r="AF120" s="961" t="s">
        <v>134</v>
      </c>
      <c r="AG120" s="959"/>
      <c r="AH120" s="959"/>
      <c r="AI120" s="959"/>
      <c r="AJ120" s="960"/>
      <c r="AK120" s="961" t="s">
        <v>134</v>
      </c>
      <c r="AL120" s="959"/>
      <c r="AM120" s="959"/>
      <c r="AN120" s="959"/>
      <c r="AO120" s="960"/>
      <c r="AP120" s="962" t="s">
        <v>134</v>
      </c>
      <c r="AQ120" s="963"/>
      <c r="AR120" s="963"/>
      <c r="AS120" s="963"/>
      <c r="AT120" s="964"/>
      <c r="AU120" s="991" t="s">
        <v>489</v>
      </c>
      <c r="AV120" s="992"/>
      <c r="AW120" s="992"/>
      <c r="AX120" s="992"/>
      <c r="AY120" s="993"/>
      <c r="AZ120" s="929" t="s">
        <v>490</v>
      </c>
      <c r="BA120" s="897"/>
      <c r="BB120" s="897"/>
      <c r="BC120" s="897"/>
      <c r="BD120" s="897"/>
      <c r="BE120" s="897"/>
      <c r="BF120" s="897"/>
      <c r="BG120" s="897"/>
      <c r="BH120" s="897"/>
      <c r="BI120" s="897"/>
      <c r="BJ120" s="897"/>
      <c r="BK120" s="897"/>
      <c r="BL120" s="897"/>
      <c r="BM120" s="897"/>
      <c r="BN120" s="897"/>
      <c r="BO120" s="897"/>
      <c r="BP120" s="898"/>
      <c r="BQ120" s="930">
        <v>12537137</v>
      </c>
      <c r="BR120" s="931"/>
      <c r="BS120" s="931"/>
      <c r="BT120" s="931"/>
      <c r="BU120" s="931"/>
      <c r="BV120" s="931">
        <v>13456604</v>
      </c>
      <c r="BW120" s="931"/>
      <c r="BX120" s="931"/>
      <c r="BY120" s="931"/>
      <c r="BZ120" s="931"/>
      <c r="CA120" s="931">
        <v>14404150</v>
      </c>
      <c r="CB120" s="931"/>
      <c r="CC120" s="931"/>
      <c r="CD120" s="931"/>
      <c r="CE120" s="931"/>
      <c r="CF120" s="944">
        <v>34.1</v>
      </c>
      <c r="CG120" s="945"/>
      <c r="CH120" s="945"/>
      <c r="CI120" s="945"/>
      <c r="CJ120" s="945"/>
      <c r="CK120" s="1006" t="s">
        <v>491</v>
      </c>
      <c r="CL120" s="1007"/>
      <c r="CM120" s="1007"/>
      <c r="CN120" s="1007"/>
      <c r="CO120" s="1008"/>
      <c r="CP120" s="1014" t="s">
        <v>492</v>
      </c>
      <c r="CQ120" s="1015"/>
      <c r="CR120" s="1015"/>
      <c r="CS120" s="1015"/>
      <c r="CT120" s="1015"/>
      <c r="CU120" s="1015"/>
      <c r="CV120" s="1015"/>
      <c r="CW120" s="1015"/>
      <c r="CX120" s="1015"/>
      <c r="CY120" s="1015"/>
      <c r="CZ120" s="1015"/>
      <c r="DA120" s="1015"/>
      <c r="DB120" s="1015"/>
      <c r="DC120" s="1015"/>
      <c r="DD120" s="1015"/>
      <c r="DE120" s="1015"/>
      <c r="DF120" s="1016"/>
      <c r="DG120" s="930">
        <v>34266760</v>
      </c>
      <c r="DH120" s="931"/>
      <c r="DI120" s="931"/>
      <c r="DJ120" s="931"/>
      <c r="DK120" s="931"/>
      <c r="DL120" s="931">
        <v>31590452</v>
      </c>
      <c r="DM120" s="931"/>
      <c r="DN120" s="931"/>
      <c r="DO120" s="931"/>
      <c r="DP120" s="931"/>
      <c r="DQ120" s="931">
        <v>28734074</v>
      </c>
      <c r="DR120" s="931"/>
      <c r="DS120" s="931"/>
      <c r="DT120" s="931"/>
      <c r="DU120" s="931"/>
      <c r="DV120" s="932">
        <v>68</v>
      </c>
      <c r="DW120" s="932"/>
      <c r="DX120" s="932"/>
      <c r="DY120" s="932"/>
      <c r="DZ120" s="933"/>
    </row>
    <row r="121" spans="1:130" s="230" customFormat="1" ht="26.25" customHeight="1" x14ac:dyDescent="0.2">
      <c r="A121" s="1058"/>
      <c r="B121" s="949"/>
      <c r="C121" s="974" t="s">
        <v>493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8636</v>
      </c>
      <c r="AB121" s="959"/>
      <c r="AC121" s="959"/>
      <c r="AD121" s="959"/>
      <c r="AE121" s="960"/>
      <c r="AF121" s="961">
        <v>5312</v>
      </c>
      <c r="AG121" s="959"/>
      <c r="AH121" s="959"/>
      <c r="AI121" s="959"/>
      <c r="AJ121" s="960"/>
      <c r="AK121" s="961">
        <v>4180</v>
      </c>
      <c r="AL121" s="959"/>
      <c r="AM121" s="959"/>
      <c r="AN121" s="959"/>
      <c r="AO121" s="960"/>
      <c r="AP121" s="962">
        <v>0</v>
      </c>
      <c r="AQ121" s="963"/>
      <c r="AR121" s="963"/>
      <c r="AS121" s="963"/>
      <c r="AT121" s="964"/>
      <c r="AU121" s="994"/>
      <c r="AV121" s="995"/>
      <c r="AW121" s="995"/>
      <c r="AX121" s="995"/>
      <c r="AY121" s="996"/>
      <c r="AZ121" s="922" t="s">
        <v>494</v>
      </c>
      <c r="BA121" s="923"/>
      <c r="BB121" s="923"/>
      <c r="BC121" s="923"/>
      <c r="BD121" s="923"/>
      <c r="BE121" s="923"/>
      <c r="BF121" s="923"/>
      <c r="BG121" s="923"/>
      <c r="BH121" s="923"/>
      <c r="BI121" s="923"/>
      <c r="BJ121" s="923"/>
      <c r="BK121" s="923"/>
      <c r="BL121" s="923"/>
      <c r="BM121" s="923"/>
      <c r="BN121" s="923"/>
      <c r="BO121" s="923"/>
      <c r="BP121" s="924"/>
      <c r="BQ121" s="925">
        <v>17818407</v>
      </c>
      <c r="BR121" s="926"/>
      <c r="BS121" s="926"/>
      <c r="BT121" s="926"/>
      <c r="BU121" s="926"/>
      <c r="BV121" s="926">
        <v>18047592</v>
      </c>
      <c r="BW121" s="926"/>
      <c r="BX121" s="926"/>
      <c r="BY121" s="926"/>
      <c r="BZ121" s="926"/>
      <c r="CA121" s="926">
        <v>18503497</v>
      </c>
      <c r="CB121" s="926"/>
      <c r="CC121" s="926"/>
      <c r="CD121" s="926"/>
      <c r="CE121" s="926"/>
      <c r="CF121" s="920">
        <v>43.8</v>
      </c>
      <c r="CG121" s="921"/>
      <c r="CH121" s="921"/>
      <c r="CI121" s="921"/>
      <c r="CJ121" s="921"/>
      <c r="CK121" s="1009"/>
      <c r="CL121" s="1010"/>
      <c r="CM121" s="1010"/>
      <c r="CN121" s="1010"/>
      <c r="CO121" s="1011"/>
      <c r="CP121" s="1019" t="s">
        <v>495</v>
      </c>
      <c r="CQ121" s="1020"/>
      <c r="CR121" s="1020"/>
      <c r="CS121" s="1020"/>
      <c r="CT121" s="1020"/>
      <c r="CU121" s="1020"/>
      <c r="CV121" s="1020"/>
      <c r="CW121" s="1020"/>
      <c r="CX121" s="1020"/>
      <c r="CY121" s="1020"/>
      <c r="CZ121" s="1020"/>
      <c r="DA121" s="1020"/>
      <c r="DB121" s="1020"/>
      <c r="DC121" s="1020"/>
      <c r="DD121" s="1020"/>
      <c r="DE121" s="1020"/>
      <c r="DF121" s="1021"/>
      <c r="DG121" s="925">
        <v>5426822</v>
      </c>
      <c r="DH121" s="926"/>
      <c r="DI121" s="926"/>
      <c r="DJ121" s="926"/>
      <c r="DK121" s="926"/>
      <c r="DL121" s="926">
        <v>4986374</v>
      </c>
      <c r="DM121" s="926"/>
      <c r="DN121" s="926"/>
      <c r="DO121" s="926"/>
      <c r="DP121" s="926"/>
      <c r="DQ121" s="926">
        <v>5305407</v>
      </c>
      <c r="DR121" s="926"/>
      <c r="DS121" s="926"/>
      <c r="DT121" s="926"/>
      <c r="DU121" s="926"/>
      <c r="DV121" s="927">
        <v>12.6</v>
      </c>
      <c r="DW121" s="927"/>
      <c r="DX121" s="927"/>
      <c r="DY121" s="927"/>
      <c r="DZ121" s="928"/>
    </row>
    <row r="122" spans="1:130" s="230" customFormat="1" ht="26.25" customHeight="1" x14ac:dyDescent="0.2">
      <c r="A122" s="1058"/>
      <c r="B122" s="949"/>
      <c r="C122" s="922" t="s">
        <v>475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134</v>
      </c>
      <c r="AB122" s="959"/>
      <c r="AC122" s="959"/>
      <c r="AD122" s="959"/>
      <c r="AE122" s="960"/>
      <c r="AF122" s="961" t="s">
        <v>134</v>
      </c>
      <c r="AG122" s="959"/>
      <c r="AH122" s="959"/>
      <c r="AI122" s="959"/>
      <c r="AJ122" s="960"/>
      <c r="AK122" s="961" t="s">
        <v>134</v>
      </c>
      <c r="AL122" s="959"/>
      <c r="AM122" s="959"/>
      <c r="AN122" s="959"/>
      <c r="AO122" s="960"/>
      <c r="AP122" s="962" t="s">
        <v>134</v>
      </c>
      <c r="AQ122" s="963"/>
      <c r="AR122" s="963"/>
      <c r="AS122" s="963"/>
      <c r="AT122" s="964"/>
      <c r="AU122" s="994"/>
      <c r="AV122" s="995"/>
      <c r="AW122" s="995"/>
      <c r="AX122" s="995"/>
      <c r="AY122" s="996"/>
      <c r="AZ122" s="973" t="s">
        <v>496</v>
      </c>
      <c r="BA122" s="965"/>
      <c r="BB122" s="965"/>
      <c r="BC122" s="965"/>
      <c r="BD122" s="965"/>
      <c r="BE122" s="965"/>
      <c r="BF122" s="965"/>
      <c r="BG122" s="965"/>
      <c r="BH122" s="965"/>
      <c r="BI122" s="965"/>
      <c r="BJ122" s="965"/>
      <c r="BK122" s="965"/>
      <c r="BL122" s="965"/>
      <c r="BM122" s="965"/>
      <c r="BN122" s="965"/>
      <c r="BO122" s="965"/>
      <c r="BP122" s="966"/>
      <c r="BQ122" s="999">
        <v>109620111</v>
      </c>
      <c r="BR122" s="1000"/>
      <c r="BS122" s="1000"/>
      <c r="BT122" s="1000"/>
      <c r="BU122" s="1000"/>
      <c r="BV122" s="1000">
        <v>108592841</v>
      </c>
      <c r="BW122" s="1000"/>
      <c r="BX122" s="1000"/>
      <c r="BY122" s="1000"/>
      <c r="BZ122" s="1000"/>
      <c r="CA122" s="1000">
        <v>104735210</v>
      </c>
      <c r="CB122" s="1000"/>
      <c r="CC122" s="1000"/>
      <c r="CD122" s="1000"/>
      <c r="CE122" s="1000"/>
      <c r="CF122" s="1017">
        <v>247.8</v>
      </c>
      <c r="CG122" s="1018"/>
      <c r="CH122" s="1018"/>
      <c r="CI122" s="1018"/>
      <c r="CJ122" s="1018"/>
      <c r="CK122" s="1009"/>
      <c r="CL122" s="1010"/>
      <c r="CM122" s="1010"/>
      <c r="CN122" s="1010"/>
      <c r="CO122" s="1011"/>
      <c r="CP122" s="1019" t="s">
        <v>497</v>
      </c>
      <c r="CQ122" s="1020"/>
      <c r="CR122" s="1020"/>
      <c r="CS122" s="1020"/>
      <c r="CT122" s="1020"/>
      <c r="CU122" s="1020"/>
      <c r="CV122" s="1020"/>
      <c r="CW122" s="1020"/>
      <c r="CX122" s="1020"/>
      <c r="CY122" s="1020"/>
      <c r="CZ122" s="1020"/>
      <c r="DA122" s="1020"/>
      <c r="DB122" s="1020"/>
      <c r="DC122" s="1020"/>
      <c r="DD122" s="1020"/>
      <c r="DE122" s="1020"/>
      <c r="DF122" s="1021"/>
      <c r="DG122" s="925">
        <v>2135171</v>
      </c>
      <c r="DH122" s="926"/>
      <c r="DI122" s="926"/>
      <c r="DJ122" s="926"/>
      <c r="DK122" s="926"/>
      <c r="DL122" s="926">
        <v>1726296</v>
      </c>
      <c r="DM122" s="926"/>
      <c r="DN122" s="926"/>
      <c r="DO122" s="926"/>
      <c r="DP122" s="926"/>
      <c r="DQ122" s="926">
        <v>1141835</v>
      </c>
      <c r="DR122" s="926"/>
      <c r="DS122" s="926"/>
      <c r="DT122" s="926"/>
      <c r="DU122" s="926"/>
      <c r="DV122" s="927">
        <v>2.7</v>
      </c>
      <c r="DW122" s="927"/>
      <c r="DX122" s="927"/>
      <c r="DY122" s="927"/>
      <c r="DZ122" s="928"/>
    </row>
    <row r="123" spans="1:130" s="230" customFormat="1" ht="26.25" customHeight="1" x14ac:dyDescent="0.2">
      <c r="A123" s="1058"/>
      <c r="B123" s="949"/>
      <c r="C123" s="922" t="s">
        <v>481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8410</v>
      </c>
      <c r="AB123" s="959"/>
      <c r="AC123" s="959"/>
      <c r="AD123" s="959"/>
      <c r="AE123" s="960"/>
      <c r="AF123" s="961">
        <v>7679</v>
      </c>
      <c r="AG123" s="959"/>
      <c r="AH123" s="959"/>
      <c r="AI123" s="959"/>
      <c r="AJ123" s="960"/>
      <c r="AK123" s="961">
        <v>5693</v>
      </c>
      <c r="AL123" s="959"/>
      <c r="AM123" s="959"/>
      <c r="AN123" s="959"/>
      <c r="AO123" s="960"/>
      <c r="AP123" s="962">
        <v>0</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498</v>
      </c>
      <c r="BP123" s="1005"/>
      <c r="BQ123" s="1064">
        <v>139975655</v>
      </c>
      <c r="BR123" s="1031"/>
      <c r="BS123" s="1031"/>
      <c r="BT123" s="1031"/>
      <c r="BU123" s="1031"/>
      <c r="BV123" s="1031">
        <v>140097037</v>
      </c>
      <c r="BW123" s="1031"/>
      <c r="BX123" s="1031"/>
      <c r="BY123" s="1031"/>
      <c r="BZ123" s="1031"/>
      <c r="CA123" s="1031">
        <v>137642857</v>
      </c>
      <c r="CB123" s="1031"/>
      <c r="CC123" s="1031"/>
      <c r="CD123" s="1031"/>
      <c r="CE123" s="1031"/>
      <c r="CF123" s="1001"/>
      <c r="CG123" s="1002"/>
      <c r="CH123" s="1002"/>
      <c r="CI123" s="1002"/>
      <c r="CJ123" s="1003"/>
      <c r="CK123" s="1009"/>
      <c r="CL123" s="1010"/>
      <c r="CM123" s="1010"/>
      <c r="CN123" s="1010"/>
      <c r="CO123" s="1011"/>
      <c r="CP123" s="1019" t="s">
        <v>426</v>
      </c>
      <c r="CQ123" s="1020"/>
      <c r="CR123" s="1020"/>
      <c r="CS123" s="1020"/>
      <c r="CT123" s="1020"/>
      <c r="CU123" s="1020"/>
      <c r="CV123" s="1020"/>
      <c r="CW123" s="1020"/>
      <c r="CX123" s="1020"/>
      <c r="CY123" s="1020"/>
      <c r="CZ123" s="1020"/>
      <c r="DA123" s="1020"/>
      <c r="DB123" s="1020"/>
      <c r="DC123" s="1020"/>
      <c r="DD123" s="1020"/>
      <c r="DE123" s="1020"/>
      <c r="DF123" s="1021"/>
      <c r="DG123" s="958" t="s">
        <v>134</v>
      </c>
      <c r="DH123" s="959"/>
      <c r="DI123" s="959"/>
      <c r="DJ123" s="959"/>
      <c r="DK123" s="960"/>
      <c r="DL123" s="961">
        <v>2677</v>
      </c>
      <c r="DM123" s="959"/>
      <c r="DN123" s="959"/>
      <c r="DO123" s="959"/>
      <c r="DP123" s="960"/>
      <c r="DQ123" s="961">
        <v>33143</v>
      </c>
      <c r="DR123" s="959"/>
      <c r="DS123" s="959"/>
      <c r="DT123" s="959"/>
      <c r="DU123" s="960"/>
      <c r="DV123" s="962">
        <v>0.1</v>
      </c>
      <c r="DW123" s="963"/>
      <c r="DX123" s="963"/>
      <c r="DY123" s="963"/>
      <c r="DZ123" s="964"/>
    </row>
    <row r="124" spans="1:130" s="230" customFormat="1" ht="26.25" customHeight="1" thickBot="1" x14ac:dyDescent="0.25">
      <c r="A124" s="1058"/>
      <c r="B124" s="949"/>
      <c r="C124" s="922" t="s">
        <v>484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134</v>
      </c>
      <c r="AB124" s="959"/>
      <c r="AC124" s="959"/>
      <c r="AD124" s="959"/>
      <c r="AE124" s="960"/>
      <c r="AF124" s="961" t="s">
        <v>134</v>
      </c>
      <c r="AG124" s="959"/>
      <c r="AH124" s="959"/>
      <c r="AI124" s="959"/>
      <c r="AJ124" s="960"/>
      <c r="AK124" s="961" t="s">
        <v>134</v>
      </c>
      <c r="AL124" s="959"/>
      <c r="AM124" s="959"/>
      <c r="AN124" s="959"/>
      <c r="AO124" s="960"/>
      <c r="AP124" s="962" t="s">
        <v>134</v>
      </c>
      <c r="AQ124" s="963"/>
      <c r="AR124" s="963"/>
      <c r="AS124" s="963"/>
      <c r="AT124" s="964"/>
      <c r="AU124" s="1060" t="s">
        <v>499</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68.400000000000006</v>
      </c>
      <c r="BR124" s="1027"/>
      <c r="BS124" s="1027"/>
      <c r="BT124" s="1027"/>
      <c r="BU124" s="1027"/>
      <c r="BV124" s="1027">
        <v>63.8</v>
      </c>
      <c r="BW124" s="1027"/>
      <c r="BX124" s="1027"/>
      <c r="BY124" s="1027"/>
      <c r="BZ124" s="1027"/>
      <c r="CA124" s="1027">
        <v>62.5</v>
      </c>
      <c r="CB124" s="1027"/>
      <c r="CC124" s="1027"/>
      <c r="CD124" s="1027"/>
      <c r="CE124" s="1027"/>
      <c r="CF124" s="1028"/>
      <c r="CG124" s="1029"/>
      <c r="CH124" s="1029"/>
      <c r="CI124" s="1029"/>
      <c r="CJ124" s="1030"/>
      <c r="CK124" s="1012"/>
      <c r="CL124" s="1012"/>
      <c r="CM124" s="1012"/>
      <c r="CN124" s="1012"/>
      <c r="CO124" s="1013"/>
      <c r="CP124" s="1019" t="s">
        <v>500</v>
      </c>
      <c r="CQ124" s="1020"/>
      <c r="CR124" s="1020"/>
      <c r="CS124" s="1020"/>
      <c r="CT124" s="1020"/>
      <c r="CU124" s="1020"/>
      <c r="CV124" s="1020"/>
      <c r="CW124" s="1020"/>
      <c r="CX124" s="1020"/>
      <c r="CY124" s="1020"/>
      <c r="CZ124" s="1020"/>
      <c r="DA124" s="1020"/>
      <c r="DB124" s="1020"/>
      <c r="DC124" s="1020"/>
      <c r="DD124" s="1020"/>
      <c r="DE124" s="1020"/>
      <c r="DF124" s="1021"/>
      <c r="DG124" s="1004">
        <v>25329</v>
      </c>
      <c r="DH124" s="986"/>
      <c r="DI124" s="986"/>
      <c r="DJ124" s="986"/>
      <c r="DK124" s="987"/>
      <c r="DL124" s="985">
        <v>1463</v>
      </c>
      <c r="DM124" s="986"/>
      <c r="DN124" s="986"/>
      <c r="DO124" s="986"/>
      <c r="DP124" s="987"/>
      <c r="DQ124" s="985">
        <v>1664</v>
      </c>
      <c r="DR124" s="986"/>
      <c r="DS124" s="986"/>
      <c r="DT124" s="986"/>
      <c r="DU124" s="987"/>
      <c r="DV124" s="988">
        <v>0</v>
      </c>
      <c r="DW124" s="989"/>
      <c r="DX124" s="989"/>
      <c r="DY124" s="989"/>
      <c r="DZ124" s="990"/>
    </row>
    <row r="125" spans="1:130" s="230" customFormat="1" ht="26.25" customHeight="1" x14ac:dyDescent="0.2">
      <c r="A125" s="1058"/>
      <c r="B125" s="949"/>
      <c r="C125" s="922" t="s">
        <v>486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134</v>
      </c>
      <c r="AB125" s="959"/>
      <c r="AC125" s="959"/>
      <c r="AD125" s="959"/>
      <c r="AE125" s="960"/>
      <c r="AF125" s="961" t="s">
        <v>134</v>
      </c>
      <c r="AG125" s="959"/>
      <c r="AH125" s="959"/>
      <c r="AI125" s="959"/>
      <c r="AJ125" s="960"/>
      <c r="AK125" s="961" t="s">
        <v>134</v>
      </c>
      <c r="AL125" s="959"/>
      <c r="AM125" s="959"/>
      <c r="AN125" s="959"/>
      <c r="AO125" s="960"/>
      <c r="AP125" s="962" t="s">
        <v>467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501</v>
      </c>
      <c r="CL125" s="1007"/>
      <c r="CM125" s="1007"/>
      <c r="CN125" s="1007"/>
      <c r="CO125" s="1008"/>
      <c r="CP125" s="929" t="s">
        <v>502</v>
      </c>
      <c r="CQ125" s="897"/>
      <c r="CR125" s="897"/>
      <c r="CS125" s="897"/>
      <c r="CT125" s="897"/>
      <c r="CU125" s="897"/>
      <c r="CV125" s="897"/>
      <c r="CW125" s="897"/>
      <c r="CX125" s="897"/>
      <c r="CY125" s="897"/>
      <c r="CZ125" s="897"/>
      <c r="DA125" s="897"/>
      <c r="DB125" s="897"/>
      <c r="DC125" s="897"/>
      <c r="DD125" s="897"/>
      <c r="DE125" s="897"/>
      <c r="DF125" s="898"/>
      <c r="DG125" s="930" t="s">
        <v>134</v>
      </c>
      <c r="DH125" s="931"/>
      <c r="DI125" s="931"/>
      <c r="DJ125" s="931"/>
      <c r="DK125" s="931"/>
      <c r="DL125" s="931" t="s">
        <v>134</v>
      </c>
      <c r="DM125" s="931"/>
      <c r="DN125" s="931"/>
      <c r="DO125" s="931"/>
      <c r="DP125" s="931"/>
      <c r="DQ125" s="931" t="s">
        <v>134</v>
      </c>
      <c r="DR125" s="931"/>
      <c r="DS125" s="931"/>
      <c r="DT125" s="931"/>
      <c r="DU125" s="931"/>
      <c r="DV125" s="932" t="s">
        <v>134</v>
      </c>
      <c r="DW125" s="932"/>
      <c r="DX125" s="932"/>
      <c r="DY125" s="932"/>
      <c r="DZ125" s="933"/>
    </row>
    <row r="126" spans="1:130" s="230" customFormat="1" ht="26.25" customHeight="1" thickBot="1" x14ac:dyDescent="0.25">
      <c r="A126" s="1058"/>
      <c r="B126" s="949"/>
      <c r="C126" s="922" t="s">
        <v>488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134</v>
      </c>
      <c r="AB126" s="959"/>
      <c r="AC126" s="959"/>
      <c r="AD126" s="959"/>
      <c r="AE126" s="960"/>
      <c r="AF126" s="961" t="s">
        <v>467</v>
      </c>
      <c r="AG126" s="959"/>
      <c r="AH126" s="959"/>
      <c r="AI126" s="959"/>
      <c r="AJ126" s="960"/>
      <c r="AK126" s="961" t="s">
        <v>134</v>
      </c>
      <c r="AL126" s="959"/>
      <c r="AM126" s="959"/>
      <c r="AN126" s="959"/>
      <c r="AO126" s="960"/>
      <c r="AP126" s="962" t="s">
        <v>134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v>1977169</v>
      </c>
      <c r="DH126" s="926"/>
      <c r="DI126" s="926"/>
      <c r="DJ126" s="926"/>
      <c r="DK126" s="926"/>
      <c r="DL126" s="926">
        <v>1800842</v>
      </c>
      <c r="DM126" s="926"/>
      <c r="DN126" s="926"/>
      <c r="DO126" s="926"/>
      <c r="DP126" s="926"/>
      <c r="DQ126" s="926">
        <v>1884559</v>
      </c>
      <c r="DR126" s="926"/>
      <c r="DS126" s="926"/>
      <c r="DT126" s="926"/>
      <c r="DU126" s="926"/>
      <c r="DV126" s="927">
        <v>4.5</v>
      </c>
      <c r="DW126" s="927"/>
      <c r="DX126" s="927"/>
      <c r="DY126" s="927"/>
      <c r="DZ126" s="928"/>
    </row>
    <row r="127" spans="1:130" s="230" customFormat="1" ht="26.25" customHeight="1" x14ac:dyDescent="0.2">
      <c r="A127" s="1059"/>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1750</v>
      </c>
      <c r="AB127" s="959"/>
      <c r="AC127" s="959"/>
      <c r="AD127" s="959"/>
      <c r="AE127" s="960"/>
      <c r="AF127" s="961">
        <v>619</v>
      </c>
      <c r="AG127" s="959"/>
      <c r="AH127" s="959"/>
      <c r="AI127" s="959"/>
      <c r="AJ127" s="960"/>
      <c r="AK127" s="961">
        <v>407</v>
      </c>
      <c r="AL127" s="959"/>
      <c r="AM127" s="959"/>
      <c r="AN127" s="959"/>
      <c r="AO127" s="960"/>
      <c r="AP127" s="962">
        <v>0</v>
      </c>
      <c r="AQ127" s="963"/>
      <c r="AR127" s="963"/>
      <c r="AS127" s="963"/>
      <c r="AT127" s="964"/>
      <c r="AU127" s="232"/>
      <c r="AV127" s="232"/>
      <c r="AW127" s="232"/>
      <c r="AX127" s="1032" t="s">
        <v>505</v>
      </c>
      <c r="AY127" s="1033"/>
      <c r="AZ127" s="1033"/>
      <c r="BA127" s="1033"/>
      <c r="BB127" s="1033"/>
      <c r="BC127" s="1033"/>
      <c r="BD127" s="1033"/>
      <c r="BE127" s="1034"/>
      <c r="BF127" s="1035" t="s">
        <v>506</v>
      </c>
      <c r="BG127" s="1033"/>
      <c r="BH127" s="1033"/>
      <c r="BI127" s="1033"/>
      <c r="BJ127" s="1033"/>
      <c r="BK127" s="1033"/>
      <c r="BL127" s="1034"/>
      <c r="BM127" s="1035" t="s">
        <v>507</v>
      </c>
      <c r="BN127" s="1033"/>
      <c r="BO127" s="1033"/>
      <c r="BP127" s="1033"/>
      <c r="BQ127" s="1033"/>
      <c r="BR127" s="1033"/>
      <c r="BS127" s="1034"/>
      <c r="BT127" s="1035" t="s">
        <v>508</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134</v>
      </c>
      <c r="DH127" s="926"/>
      <c r="DI127" s="926"/>
      <c r="DJ127" s="926"/>
      <c r="DK127" s="926"/>
      <c r="DL127" s="926" t="s">
        <v>134</v>
      </c>
      <c r="DM127" s="926"/>
      <c r="DN127" s="926"/>
      <c r="DO127" s="926"/>
      <c r="DP127" s="926"/>
      <c r="DQ127" s="926" t="s">
        <v>134</v>
      </c>
      <c r="DR127" s="926"/>
      <c r="DS127" s="926"/>
      <c r="DT127" s="926"/>
      <c r="DU127" s="926"/>
      <c r="DV127" s="927" t="s">
        <v>467</v>
      </c>
      <c r="DW127" s="927"/>
      <c r="DX127" s="927"/>
      <c r="DY127" s="927"/>
      <c r="DZ127" s="928"/>
    </row>
    <row r="128" spans="1:130" s="230" customFormat="1" ht="26.25" customHeight="1" thickBot="1" x14ac:dyDescent="0.25">
      <c r="A128" s="1042" t="s">
        <v>510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511</v>
      </c>
      <c r="X128" s="1044"/>
      <c r="Y128" s="1044"/>
      <c r="Z128" s="1045"/>
      <c r="AA128" s="1046">
        <v>1235106</v>
      </c>
      <c r="AB128" s="1047"/>
      <c r="AC128" s="1047"/>
      <c r="AD128" s="1047"/>
      <c r="AE128" s="1048"/>
      <c r="AF128" s="1049">
        <v>1152029</v>
      </c>
      <c r="AG128" s="1047"/>
      <c r="AH128" s="1047"/>
      <c r="AI128" s="1047"/>
      <c r="AJ128" s="1048"/>
      <c r="AK128" s="1049">
        <v>1143466</v>
      </c>
      <c r="AL128" s="1047"/>
      <c r="AM128" s="1047"/>
      <c r="AN128" s="1047"/>
      <c r="AO128" s="1048"/>
      <c r="AP128" s="1050"/>
      <c r="AQ128" s="1051"/>
      <c r="AR128" s="1051"/>
      <c r="AS128" s="1051"/>
      <c r="AT128" s="1052"/>
      <c r="AU128" s="232"/>
      <c r="AV128" s="232"/>
      <c r="AW128" s="232"/>
      <c r="AX128" s="896" t="s">
        <v>512</v>
      </c>
      <c r="AY128" s="897"/>
      <c r="AZ128" s="897"/>
      <c r="BA128" s="897"/>
      <c r="BB128" s="897"/>
      <c r="BC128" s="897"/>
      <c r="BD128" s="897"/>
      <c r="BE128" s="898"/>
      <c r="BF128" s="1053" t="s">
        <v>134</v>
      </c>
      <c r="BG128" s="1054"/>
      <c r="BH128" s="1054"/>
      <c r="BI128" s="1054"/>
      <c r="BJ128" s="1054"/>
      <c r="BK128" s="1054"/>
      <c r="BL128" s="1055"/>
      <c r="BM128" s="1053">
        <v>11.25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513</v>
      </c>
      <c r="CQ128" s="726"/>
      <c r="CR128" s="726"/>
      <c r="CS128" s="726"/>
      <c r="CT128" s="726"/>
      <c r="CU128" s="726"/>
      <c r="CV128" s="726"/>
      <c r="CW128" s="726"/>
      <c r="CX128" s="726"/>
      <c r="CY128" s="726"/>
      <c r="CZ128" s="726"/>
      <c r="DA128" s="726"/>
      <c r="DB128" s="726"/>
      <c r="DC128" s="726"/>
      <c r="DD128" s="726"/>
      <c r="DE128" s="726"/>
      <c r="DF128" s="1037"/>
      <c r="DG128" s="1038">
        <v>248101</v>
      </c>
      <c r="DH128" s="1039"/>
      <c r="DI128" s="1039"/>
      <c r="DJ128" s="1039"/>
      <c r="DK128" s="1039"/>
      <c r="DL128" s="1039">
        <v>245672</v>
      </c>
      <c r="DM128" s="1039"/>
      <c r="DN128" s="1039"/>
      <c r="DO128" s="1039"/>
      <c r="DP128" s="1039"/>
      <c r="DQ128" s="1039">
        <v>242072</v>
      </c>
      <c r="DR128" s="1039"/>
      <c r="DS128" s="1039"/>
      <c r="DT128" s="1039"/>
      <c r="DU128" s="1039"/>
      <c r="DV128" s="1040">
        <v>0.6</v>
      </c>
      <c r="DW128" s="1040"/>
      <c r="DX128" s="1040"/>
      <c r="DY128" s="1040"/>
      <c r="DZ128" s="1041"/>
    </row>
    <row r="129" spans="1:131" s="230" customFormat="1" ht="26.25" customHeight="1" x14ac:dyDescent="0.2">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514</v>
      </c>
      <c r="X129" s="1071"/>
      <c r="Y129" s="1071"/>
      <c r="Z129" s="1072"/>
      <c r="AA129" s="958">
        <v>50938852</v>
      </c>
      <c r="AB129" s="959"/>
      <c r="AC129" s="959"/>
      <c r="AD129" s="959"/>
      <c r="AE129" s="960"/>
      <c r="AF129" s="961">
        <v>52854229</v>
      </c>
      <c r="AG129" s="959"/>
      <c r="AH129" s="959"/>
      <c r="AI129" s="959"/>
      <c r="AJ129" s="960"/>
      <c r="AK129" s="961">
        <v>51312015</v>
      </c>
      <c r="AL129" s="959"/>
      <c r="AM129" s="959"/>
      <c r="AN129" s="959"/>
      <c r="AO129" s="960"/>
      <c r="AP129" s="1073"/>
      <c r="AQ129" s="1074"/>
      <c r="AR129" s="1074"/>
      <c r="AS129" s="1074"/>
      <c r="AT129" s="1075"/>
      <c r="AU129" s="233"/>
      <c r="AV129" s="233"/>
      <c r="AW129" s="233"/>
      <c r="AX129" s="1065" t="s">
        <v>515</v>
      </c>
      <c r="AY129" s="923"/>
      <c r="AZ129" s="923"/>
      <c r="BA129" s="923"/>
      <c r="BB129" s="923"/>
      <c r="BC129" s="923"/>
      <c r="BD129" s="923"/>
      <c r="BE129" s="924"/>
      <c r="BF129" s="1066" t="s">
        <v>134</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9166859</v>
      </c>
      <c r="AB130" s="959"/>
      <c r="AC130" s="959"/>
      <c r="AD130" s="959"/>
      <c r="AE130" s="960"/>
      <c r="AF130" s="961">
        <v>9232153</v>
      </c>
      <c r="AG130" s="959"/>
      <c r="AH130" s="959"/>
      <c r="AI130" s="959"/>
      <c r="AJ130" s="960"/>
      <c r="AK130" s="961">
        <v>9042482</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41771993</v>
      </c>
      <c r="AB131" s="986"/>
      <c r="AC131" s="986"/>
      <c r="AD131" s="986"/>
      <c r="AE131" s="987"/>
      <c r="AF131" s="985">
        <v>43622076</v>
      </c>
      <c r="AG131" s="986"/>
      <c r="AH131" s="986"/>
      <c r="AI131" s="986"/>
      <c r="AJ131" s="987"/>
      <c r="AK131" s="985">
        <v>42269533</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7"/>
      <c r="BF131" s="1084">
        <v>62.5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521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522</v>
      </c>
      <c r="W132" s="1094"/>
      <c r="X132" s="1094"/>
      <c r="Y132" s="1094"/>
      <c r="Z132" s="1095"/>
      <c r="AA132" s="1096">
        <v>8.8001211720000008</v>
      </c>
      <c r="AB132" s="1097"/>
      <c r="AC132" s="1097"/>
      <c r="AD132" s="1097"/>
      <c r="AE132" s="1098"/>
      <c r="AF132" s="1099">
        <v>8.37118802</v>
      </c>
      <c r="AG132" s="1097"/>
      <c r="AH132" s="1097"/>
      <c r="AI132" s="1097"/>
      <c r="AJ132" s="1098"/>
      <c r="AK132" s="1099">
        <v>9.2157819679999999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523</v>
      </c>
      <c r="W133" s="1077"/>
      <c r="X133" s="1077"/>
      <c r="Y133" s="1077"/>
      <c r="Z133" s="1078"/>
      <c r="AA133" s="1079">
        <v>9.6</v>
      </c>
      <c r="AB133" s="1080"/>
      <c r="AC133" s="1080"/>
      <c r="AD133" s="1080"/>
      <c r="AE133" s="1081"/>
      <c r="AF133" s="1079">
        <v>8.9</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tdBvq+4NIN4O0YMhJQcsCufjEsuqFkT2ldF4A8PLGi8wZdUSu4+zFynlJXl4xJBNsVpT4j1GdLsUZOhTK47xg==" saltValue="oLFhdKbuXQDPXtyRHKL1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KmNd3x9ixaFzMh15ehh2k+6ULx8e8ddmxEQ4OXAglsCLfWQZQeseejA1PDzX9MU9eh7PtBwoEt0gVG1dSiLGQ==" saltValue="Gh3p+PeIzaYFIiKy42Mr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O0SRciJA+o99gfp9ELTCxmik/356Oo5C7trWflaNJd4oGcXFZIbtQUvomF+Vkavf/dG8NcT6i38mXRcWHVZyw==" saltValue="isNnwrd3cS5OapkIRrpBy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527</v>
      </c>
      <c r="AP7" s="272"/>
      <c r="AQ7" s="273" t="s">
        <v>528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529</v>
      </c>
      <c r="AQ8" s="279" t="s">
        <v>530</v>
      </c>
      <c r="AR8" s="280" t="s">
        <v>531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532</v>
      </c>
      <c r="AL9" s="1117"/>
      <c r="AM9" s="1117"/>
      <c r="AN9" s="1118"/>
      <c r="AO9" s="281">
        <v>12899386</v>
      </c>
      <c r="AP9" s="281">
        <v>70385</v>
      </c>
      <c r="AQ9" s="282">
        <v>63571</v>
      </c>
      <c r="AR9" s="283">
        <v>10.7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533</v>
      </c>
      <c r="AL10" s="1117"/>
      <c r="AM10" s="1117"/>
      <c r="AN10" s="1118"/>
      <c r="AO10" s="284">
        <v>1658210</v>
      </c>
      <c r="AP10" s="284">
        <v>9048</v>
      </c>
      <c r="AQ10" s="285">
        <v>1690</v>
      </c>
      <c r="AR10" s="286">
        <v>435.4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534</v>
      </c>
      <c r="AL11" s="1117"/>
      <c r="AM11" s="1117"/>
      <c r="AN11" s="1118"/>
      <c r="AO11" s="284">
        <v>57374</v>
      </c>
      <c r="AP11" s="284">
        <v>313</v>
      </c>
      <c r="AQ11" s="285">
        <v>679</v>
      </c>
      <c r="AR11" s="286">
        <v>-53.9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535</v>
      </c>
      <c r="AL12" s="1117"/>
      <c r="AM12" s="1117"/>
      <c r="AN12" s="1118"/>
      <c r="AO12" s="284">
        <v>50625</v>
      </c>
      <c r="AP12" s="284">
        <v>276</v>
      </c>
      <c r="AQ12" s="285">
        <v>23</v>
      </c>
      <c r="AR12" s="286">
        <v>1100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536</v>
      </c>
      <c r="AL13" s="1117"/>
      <c r="AM13" s="1117"/>
      <c r="AN13" s="1118"/>
      <c r="AO13" s="284">
        <v>337212</v>
      </c>
      <c r="AP13" s="284">
        <v>1840</v>
      </c>
      <c r="AQ13" s="285">
        <v>1992</v>
      </c>
      <c r="AR13" s="286">
        <v>-7.6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537</v>
      </c>
      <c r="AL14" s="1117"/>
      <c r="AM14" s="1117"/>
      <c r="AN14" s="1118"/>
      <c r="AO14" s="284">
        <v>125347</v>
      </c>
      <c r="AP14" s="284">
        <v>684</v>
      </c>
      <c r="AQ14" s="285">
        <v>1254</v>
      </c>
      <c r="AR14" s="286">
        <v>-45.5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538</v>
      </c>
      <c r="AL15" s="1120"/>
      <c r="AM15" s="1120"/>
      <c r="AN15" s="1121"/>
      <c r="AO15" s="284">
        <v>-599871</v>
      </c>
      <c r="AP15" s="284">
        <v>-3273</v>
      </c>
      <c r="AQ15" s="285">
        <v>-3845</v>
      </c>
      <c r="AR15" s="286">
        <v>-14.9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14528283</v>
      </c>
      <c r="AP16" s="284">
        <v>79273</v>
      </c>
      <c r="AQ16" s="285">
        <v>65365</v>
      </c>
      <c r="AR16" s="286">
        <v>21.3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543</v>
      </c>
      <c r="AL21" s="1123"/>
      <c r="AM21" s="1123"/>
      <c r="AN21" s="1124"/>
      <c r="AO21" s="297">
        <v>6.61</v>
      </c>
      <c r="AP21" s="298">
        <v>6.46</v>
      </c>
      <c r="AQ21" s="299">
        <v>0.15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544</v>
      </c>
      <c r="AL22" s="1123"/>
      <c r="AM22" s="1123"/>
      <c r="AN22" s="1124"/>
      <c r="AO22" s="302">
        <v>97</v>
      </c>
      <c r="AP22" s="303">
        <v>99.4</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527</v>
      </c>
      <c r="AP30" s="272"/>
      <c r="AQ30" s="273" t="s">
        <v>528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529</v>
      </c>
      <c r="AQ31" s="279" t="s">
        <v>530</v>
      </c>
      <c r="AR31" s="280" t="s">
        <v>531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548</v>
      </c>
      <c r="AL32" s="1131"/>
      <c r="AM32" s="1131"/>
      <c r="AN32" s="1132"/>
      <c r="AO32" s="312">
        <v>9731607</v>
      </c>
      <c r="AP32" s="312">
        <v>53100</v>
      </c>
      <c r="AQ32" s="313">
        <v>37452</v>
      </c>
      <c r="AR32" s="314">
        <v>41.8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549</v>
      </c>
      <c r="AL33" s="1131"/>
      <c r="AM33" s="1131"/>
      <c r="AN33" s="1132"/>
      <c r="AO33" s="312" t="s">
        <v>550</v>
      </c>
      <c r="AP33" s="312" t="s">
        <v>550</v>
      </c>
      <c r="AQ33" s="313" t="s">
        <v>550</v>
      </c>
      <c r="AR33" s="314" t="s">
        <v>550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551</v>
      </c>
      <c r="AL34" s="1131"/>
      <c r="AM34" s="1131"/>
      <c r="AN34" s="1132"/>
      <c r="AO34" s="312" t="s">
        <v>550</v>
      </c>
      <c r="AP34" s="312" t="s">
        <v>550</v>
      </c>
      <c r="AQ34" s="313">
        <v>45</v>
      </c>
      <c r="AR34" s="314" t="s">
        <v>550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552</v>
      </c>
      <c r="AL35" s="1131"/>
      <c r="AM35" s="1131"/>
      <c r="AN35" s="1132"/>
      <c r="AO35" s="312">
        <v>4012639</v>
      </c>
      <c r="AP35" s="312">
        <v>21895</v>
      </c>
      <c r="AQ35" s="313">
        <v>8356</v>
      </c>
      <c r="AR35" s="314">
        <v>162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553</v>
      </c>
      <c r="AL36" s="1131"/>
      <c r="AM36" s="1131"/>
      <c r="AN36" s="1132"/>
      <c r="AO36" s="312">
        <v>319419</v>
      </c>
      <c r="AP36" s="312">
        <v>1743</v>
      </c>
      <c r="AQ36" s="313">
        <v>443</v>
      </c>
      <c r="AR36" s="314">
        <v>293.5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554</v>
      </c>
      <c r="AL37" s="1131"/>
      <c r="AM37" s="1131"/>
      <c r="AN37" s="1132"/>
      <c r="AO37" s="312">
        <v>10280</v>
      </c>
      <c r="AP37" s="312">
        <v>56</v>
      </c>
      <c r="AQ37" s="313">
        <v>649</v>
      </c>
      <c r="AR37" s="314">
        <v>-91.4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555</v>
      </c>
      <c r="AL38" s="1134"/>
      <c r="AM38" s="1134"/>
      <c r="AN38" s="1135"/>
      <c r="AO38" s="315">
        <v>7471</v>
      </c>
      <c r="AP38" s="315">
        <v>41</v>
      </c>
      <c r="AQ38" s="316">
        <v>1</v>
      </c>
      <c r="AR38" s="304">
        <v>4000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556</v>
      </c>
      <c r="AL39" s="1134"/>
      <c r="AM39" s="1134"/>
      <c r="AN39" s="1135"/>
      <c r="AO39" s="312">
        <v>-1143466</v>
      </c>
      <c r="AP39" s="312">
        <v>-6239</v>
      </c>
      <c r="AQ39" s="313">
        <v>-7867</v>
      </c>
      <c r="AR39" s="314">
        <v>-20.7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557</v>
      </c>
      <c r="AL40" s="1131"/>
      <c r="AM40" s="1131"/>
      <c r="AN40" s="1132"/>
      <c r="AO40" s="312">
        <v>-9042482</v>
      </c>
      <c r="AP40" s="312">
        <v>-49340</v>
      </c>
      <c r="AQ40" s="313">
        <v>-28343</v>
      </c>
      <c r="AR40" s="314">
        <v>74.099999999999994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3895468</v>
      </c>
      <c r="AP41" s="312">
        <v>21255</v>
      </c>
      <c r="AQ41" s="313">
        <v>10736</v>
      </c>
      <c r="AR41" s="314">
        <v>98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527</v>
      </c>
      <c r="AN49" s="1127" t="s">
        <v>561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562</v>
      </c>
      <c r="AO50" s="329" t="s">
        <v>563</v>
      </c>
      <c r="AP50" s="330" t="s">
        <v>564</v>
      </c>
      <c r="AQ50" s="331" t="s">
        <v>565</v>
      </c>
      <c r="AR50" s="332" t="s">
        <v>566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10834177</v>
      </c>
      <c r="AN51" s="334">
        <v>57541</v>
      </c>
      <c r="AO51" s="335">
        <v>-19.7</v>
      </c>
      <c r="AP51" s="336">
        <v>46457</v>
      </c>
      <c r="AQ51" s="337">
        <v>2.2999999999999998</v>
      </c>
      <c r="AR51" s="338">
        <v>-22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7468624</v>
      </c>
      <c r="AN52" s="342">
        <v>39666</v>
      </c>
      <c r="AO52" s="343">
        <v>-11.1</v>
      </c>
      <c r="AP52" s="344">
        <v>24020</v>
      </c>
      <c r="AQ52" s="345">
        <v>-2</v>
      </c>
      <c r="AR52" s="346">
        <v>-9.1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14877930</v>
      </c>
      <c r="AN53" s="334">
        <v>79578</v>
      </c>
      <c r="AO53" s="335">
        <v>38.299999999999997</v>
      </c>
      <c r="AP53" s="336">
        <v>51849</v>
      </c>
      <c r="AQ53" s="337">
        <v>11.6</v>
      </c>
      <c r="AR53" s="338">
        <v>26.7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10504996</v>
      </c>
      <c r="AN54" s="342">
        <v>56188</v>
      </c>
      <c r="AO54" s="343">
        <v>41.7</v>
      </c>
      <c r="AP54" s="344">
        <v>26326</v>
      </c>
      <c r="AQ54" s="345">
        <v>9.6</v>
      </c>
      <c r="AR54" s="346">
        <v>32.1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8476338</v>
      </c>
      <c r="AN55" s="334">
        <v>45599</v>
      </c>
      <c r="AO55" s="335">
        <v>-42.7</v>
      </c>
      <c r="AP55" s="336">
        <v>52191</v>
      </c>
      <c r="AQ55" s="337">
        <v>0.7</v>
      </c>
      <c r="AR55" s="338">
        <v>-43.4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5193739</v>
      </c>
      <c r="AN56" s="342">
        <v>27940</v>
      </c>
      <c r="AO56" s="343">
        <v>-50.3</v>
      </c>
      <c r="AP56" s="344">
        <v>26807</v>
      </c>
      <c r="AQ56" s="345">
        <v>1.8</v>
      </c>
      <c r="AR56" s="346">
        <v>-52.1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9632861</v>
      </c>
      <c r="AN57" s="334">
        <v>52195</v>
      </c>
      <c r="AO57" s="335">
        <v>14.5</v>
      </c>
      <c r="AP57" s="336">
        <v>48105</v>
      </c>
      <c r="AQ57" s="337">
        <v>-7.8</v>
      </c>
      <c r="AR57" s="338">
        <v>22.3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3903138</v>
      </c>
      <c r="AN58" s="342">
        <v>21149</v>
      </c>
      <c r="AO58" s="343">
        <v>-24.3</v>
      </c>
      <c r="AP58" s="344">
        <v>24072</v>
      </c>
      <c r="AQ58" s="345">
        <v>-10.199999999999999</v>
      </c>
      <c r="AR58" s="346">
        <v>-14.1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8535608</v>
      </c>
      <c r="AN59" s="334">
        <v>46574</v>
      </c>
      <c r="AO59" s="335">
        <v>-10.8</v>
      </c>
      <c r="AP59" s="336">
        <v>47446</v>
      </c>
      <c r="AQ59" s="337">
        <v>-1.4</v>
      </c>
      <c r="AR59" s="338">
        <v>-9.4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3240608</v>
      </c>
      <c r="AN60" s="342">
        <v>17682</v>
      </c>
      <c r="AO60" s="343">
        <v>-16.399999999999999</v>
      </c>
      <c r="AP60" s="344">
        <v>24371</v>
      </c>
      <c r="AQ60" s="345">
        <v>1.2</v>
      </c>
      <c r="AR60" s="346">
        <v>-17.600000000000001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10471383</v>
      </c>
      <c r="AN61" s="349">
        <v>56297</v>
      </c>
      <c r="AO61" s="350">
        <v>-4.0999999999999996</v>
      </c>
      <c r="AP61" s="351">
        <v>49210</v>
      </c>
      <c r="AQ61" s="352">
        <v>1.1000000000000001</v>
      </c>
      <c r="AR61" s="338">
        <v>-5.2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6062221</v>
      </c>
      <c r="AN62" s="342">
        <v>32525</v>
      </c>
      <c r="AO62" s="343">
        <v>-12.1</v>
      </c>
      <c r="AP62" s="344">
        <v>25119</v>
      </c>
      <c r="AQ62" s="345">
        <v>0.1</v>
      </c>
      <c r="AR62" s="346">
        <v>-12.2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hfUzQdvgdPmmfkxjKnJsSo01d2CLpBsbNLAs0Y7kFe5bbCrjzVJORLfrn+kaAhvYz73n0aNGWtu34G4QUOBFQ==" saltValue="RozArOZ3qyn+uh7P3BQD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row r="120" spans="125:125" ht="13.5" hidden="1" customHeight="1" x14ac:dyDescent="0.2"/>
    <row r="121" spans="125:125" ht="13.5" hidden="1" customHeight="1" x14ac:dyDescent="0.2">
      <c r="DU121" s="259"/>
    </row>
  </sheetData>
  <sheetProtection algorithmName="SHA-512" hashValue="jEEQdkPFcPMeygljETZH2AlG0lNiFDmPzC04aX52nAWQ0QggMzO8f562d+pTDVtcvVp0nS8c+r7MK0iaFybgOA==" saltValue="qsMOCHaLGrtauVCUEKb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576</v>
      </c>
    </row>
  </sheetData>
  <sheetProtection algorithmName="SHA-512" hashValue="+uCS5tSA8E4KF/p6Pk/Kh003UD3GALTTRcwoz5vvdTCg4cCIA2IB+kaoPDVf31vCA0QK+EipisirHdZOcfzm+g==" saltValue="MtqyjjhrfUROI3ZAXJsf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2">
      <c r="B47" s="10"/>
      <c r="C47" s="1139" t="s">
        <v>3</v>
      </c>
      <c r="D47" s="1139"/>
      <c r="E47" s="1140"/>
      <c r="F47" s="11">
        <v>6.74</v>
      </c>
      <c r="G47" s="12">
        <v>7.45</v>
      </c>
      <c r="H47" s="12">
        <v>6.42</v>
      </c>
      <c r="I47" s="12">
        <v>6.66</v>
      </c>
      <c r="J47" s="13">
        <v>7.32</v>
      </c>
    </row>
    <row r="48" spans="2:10" ht="57.75" customHeight="1" x14ac:dyDescent="0.2">
      <c r="B48" s="14"/>
      <c r="C48" s="1141" t="s">
        <v>4</v>
      </c>
      <c r="D48" s="1141"/>
      <c r="E48" s="1142"/>
      <c r="F48" s="15">
        <v>4.32</v>
      </c>
      <c r="G48" s="16">
        <v>3.79</v>
      </c>
      <c r="H48" s="16">
        <v>4.16</v>
      </c>
      <c r="I48" s="16">
        <v>5.8</v>
      </c>
      <c r="J48" s="17">
        <v>5.24</v>
      </c>
    </row>
    <row r="49" spans="2:10" ht="57.75" customHeight="1" thickBot="1" x14ac:dyDescent="0.25">
      <c r="B49" s="18"/>
      <c r="C49" s="1143" t="s">
        <v>5</v>
      </c>
      <c r="D49" s="1143"/>
      <c r="E49" s="1144"/>
      <c r="F49" s="19">
        <v>0.38</v>
      </c>
      <c r="G49" s="20">
        <v>0.09</v>
      </c>
      <c r="H49" s="20" t="s">
        <v>582</v>
      </c>
      <c r="I49" s="20">
        <v>2.2599999999999998</v>
      </c>
      <c r="J49" s="21" t="s">
        <v>583</v>
      </c>
    </row>
    <row r="50" spans="2:10" ht="13.2" x14ac:dyDescent="0.2"/>
  </sheetData>
  <sheetProtection algorithmName="SHA-512" hashValue="4sujqYiOh8XEQieraFRje7bhDlyg+j0XVZXj2w2CGS8eI2uQM9wQZzNcQNGkXP55U74latmuJcHEoKE3TGeLDw==" saltValue="BP1M6sNAD/Ker4oV4KzQ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2024-03-14T03:39:45Z</dcterms:created>
  <dcterms:modified xsi:type="dcterms:W3CDTF">2024-03-21T00:46:37Z</dcterms:modified>
  <cp:category/>
</cp:coreProperties>
</file>